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3D0A649F-B65B-44C3-970C-85C61DDB8F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K12" sheetId="1" r:id="rId1"/>
    <sheet name="A1" sheetId="12" r:id="rId2"/>
    <sheet name="A2" sheetId="13" r:id="rId3"/>
    <sheet name="A3" sheetId="10" r:id="rId4"/>
    <sheet name="A4" sheetId="11" r:id="rId5"/>
    <sheet name="A5" sheetId="9" r:id="rId6"/>
    <sheet name="A6" sheetId="8" r:id="rId7"/>
  </sheets>
  <definedNames>
    <definedName name="_xlnm._FilterDatabase" localSheetId="1" hidden="1">'A1'!$A$3:$Q$48</definedName>
    <definedName name="_xlnm._FilterDatabase" localSheetId="2" hidden="1">'A2'!$A$3:$Q$43</definedName>
    <definedName name="_xlnm._FilterDatabase" localSheetId="3" hidden="1">'A3'!$A$3:$Q$42</definedName>
    <definedName name="_xlnm._FilterDatabase" localSheetId="4" hidden="1">'A4'!$A$3:$Q$43</definedName>
    <definedName name="_xlnm._FilterDatabase" localSheetId="5" hidden="1">'A5'!$A$3:$Q$41</definedName>
    <definedName name="_xlnm._FilterDatabase" localSheetId="6" hidden="1">'A6'!$A$3:$Q$42</definedName>
    <definedName name="_xlnm._FilterDatabase" localSheetId="0" hidden="1">'K12'!$A$3:$R$234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12" i="1"/>
  <c r="R15" i="1"/>
  <c r="R38" i="1"/>
  <c r="R39" i="1"/>
  <c r="R50" i="1"/>
  <c r="R52" i="1"/>
  <c r="R57" i="1"/>
  <c r="R63" i="1"/>
  <c r="R70" i="1"/>
  <c r="R74" i="1"/>
  <c r="R77" i="1"/>
  <c r="R87" i="1"/>
  <c r="R90" i="1"/>
  <c r="R99" i="1"/>
  <c r="R104" i="1"/>
  <c r="R107" i="1"/>
  <c r="R108" i="1"/>
  <c r="R109" i="1"/>
  <c r="R110" i="1"/>
  <c r="R112" i="1"/>
  <c r="R116" i="1"/>
  <c r="R120" i="1"/>
  <c r="R124" i="1"/>
  <c r="R128" i="1"/>
  <c r="R141" i="1"/>
  <c r="R171" i="1"/>
  <c r="R174" i="1"/>
  <c r="R185" i="1"/>
  <c r="R197" i="1"/>
  <c r="R208" i="1"/>
  <c r="R213" i="1"/>
  <c r="E22" i="12"/>
  <c r="F22" i="12"/>
  <c r="J22" i="12"/>
  <c r="K22" i="12"/>
  <c r="L22" i="12"/>
  <c r="E20" i="12"/>
  <c r="F20" i="12"/>
  <c r="J20" i="12"/>
  <c r="K20" i="12"/>
  <c r="L20" i="12"/>
  <c r="E46" i="12"/>
  <c r="F46" i="12"/>
  <c r="J46" i="12"/>
  <c r="K46" i="12"/>
  <c r="L46" i="12"/>
  <c r="E234" i="1"/>
  <c r="F234" i="1"/>
  <c r="G233" i="1"/>
  <c r="H233" i="1"/>
  <c r="I233" i="1"/>
  <c r="J233" i="1"/>
  <c r="K233" i="1"/>
  <c r="L233" i="1"/>
  <c r="C40" i="10"/>
  <c r="D40" i="10"/>
  <c r="E40" i="10"/>
  <c r="F40" i="10"/>
  <c r="G40" i="10"/>
  <c r="H40" i="10"/>
  <c r="I40" i="10"/>
  <c r="J40" i="10"/>
  <c r="K40" i="10"/>
  <c r="L40" i="10"/>
  <c r="B40" i="10"/>
  <c r="C39" i="10"/>
  <c r="D39" i="10"/>
  <c r="E39" i="10"/>
  <c r="F39" i="10"/>
  <c r="G39" i="10"/>
  <c r="H39" i="10"/>
  <c r="I39" i="10"/>
  <c r="J39" i="10"/>
  <c r="K39" i="10"/>
  <c r="L39" i="10"/>
  <c r="B39" i="10"/>
  <c r="E40" i="8"/>
  <c r="F40" i="8"/>
  <c r="G40" i="8"/>
  <c r="H40" i="8"/>
  <c r="I40" i="8"/>
  <c r="J40" i="8"/>
  <c r="K40" i="8"/>
  <c r="L40" i="8"/>
  <c r="D40" i="8"/>
  <c r="C40" i="8"/>
  <c r="B40" i="8"/>
  <c r="L41" i="13"/>
  <c r="K41" i="13"/>
  <c r="J41" i="13"/>
  <c r="F41" i="13"/>
  <c r="E41" i="13"/>
  <c r="D41" i="13"/>
  <c r="C41" i="13"/>
  <c r="B41" i="13"/>
  <c r="O232" i="1"/>
  <c r="Q232" i="1"/>
  <c r="G45" i="8" l="1"/>
  <c r="H49" i="8"/>
  <c r="I49" i="8"/>
  <c r="M40" i="8"/>
  <c r="N40" i="8"/>
  <c r="K241" i="1"/>
  <c r="K237" i="1"/>
  <c r="K238" i="1" s="1"/>
  <c r="E241" i="1"/>
  <c r="E237" i="1"/>
  <c r="E238" i="1" s="1"/>
  <c r="E239" i="1" s="1"/>
  <c r="F237" i="1"/>
  <c r="G237" i="1"/>
  <c r="G238" i="1" s="1"/>
  <c r="G239" i="1" s="1"/>
  <c r="H237" i="1"/>
  <c r="H238" i="1" s="1"/>
  <c r="I237" i="1"/>
  <c r="I238" i="1" s="1"/>
  <c r="J237" i="1"/>
  <c r="J238" i="1" s="1"/>
  <c r="J239" i="1" s="1"/>
  <c r="J240" i="1" s="1"/>
  <c r="L237" i="1"/>
  <c r="L238" i="1" s="1"/>
  <c r="F241" i="1"/>
  <c r="G241" i="1"/>
  <c r="H241" i="1"/>
  <c r="I241" i="1"/>
  <c r="J241" i="1"/>
  <c r="L241" i="1"/>
  <c r="D241" i="1"/>
  <c r="D237" i="1"/>
  <c r="D238" i="1" s="1"/>
  <c r="D239" i="1" s="1"/>
  <c r="L234" i="1"/>
  <c r="K234" i="1"/>
  <c r="J234" i="1"/>
  <c r="I234" i="1"/>
  <c r="H234" i="1"/>
  <c r="G234" i="1"/>
  <c r="D234" i="1"/>
  <c r="F233" i="1"/>
  <c r="E233" i="1"/>
  <c r="D233" i="1"/>
  <c r="L40" i="13"/>
  <c r="K40" i="13"/>
  <c r="J40" i="13"/>
  <c r="F40" i="13"/>
  <c r="E40" i="13"/>
  <c r="D40" i="13"/>
  <c r="C40" i="13"/>
  <c r="B40" i="13"/>
  <c r="L39" i="13"/>
  <c r="K39" i="13"/>
  <c r="J39" i="13"/>
  <c r="F39" i="13"/>
  <c r="E39" i="13"/>
  <c r="D39" i="13"/>
  <c r="C39" i="13"/>
  <c r="B39" i="13"/>
  <c r="L38" i="13"/>
  <c r="K38" i="13"/>
  <c r="J38" i="13"/>
  <c r="F38" i="13"/>
  <c r="E38" i="13"/>
  <c r="D38" i="13"/>
  <c r="C38" i="13"/>
  <c r="B38" i="13"/>
  <c r="L37" i="13"/>
  <c r="K37" i="13"/>
  <c r="J37" i="13"/>
  <c r="F37" i="13"/>
  <c r="E37" i="13"/>
  <c r="D37" i="13"/>
  <c r="C37" i="13"/>
  <c r="B37" i="13"/>
  <c r="L36" i="13"/>
  <c r="K36" i="13"/>
  <c r="J36" i="13"/>
  <c r="F36" i="13"/>
  <c r="E36" i="13"/>
  <c r="D36" i="13"/>
  <c r="C36" i="13"/>
  <c r="B36" i="13"/>
  <c r="L35" i="13"/>
  <c r="K35" i="13"/>
  <c r="J35" i="13"/>
  <c r="F35" i="13"/>
  <c r="E35" i="13"/>
  <c r="D35" i="13"/>
  <c r="C35" i="13"/>
  <c r="B35" i="13"/>
  <c r="L34" i="13"/>
  <c r="K34" i="13"/>
  <c r="J34" i="13"/>
  <c r="F34" i="13"/>
  <c r="E34" i="13"/>
  <c r="D34" i="13"/>
  <c r="C34" i="13"/>
  <c r="B34" i="13"/>
  <c r="L33" i="13"/>
  <c r="K33" i="13"/>
  <c r="J33" i="13"/>
  <c r="F33" i="13"/>
  <c r="E33" i="13"/>
  <c r="D33" i="13"/>
  <c r="C33" i="13"/>
  <c r="B33" i="13"/>
  <c r="L32" i="13"/>
  <c r="K32" i="13"/>
  <c r="J32" i="13"/>
  <c r="F32" i="13"/>
  <c r="E32" i="13"/>
  <c r="D32" i="13"/>
  <c r="C32" i="13"/>
  <c r="B32" i="13"/>
  <c r="L31" i="13"/>
  <c r="K31" i="13"/>
  <c r="J31" i="13"/>
  <c r="F31" i="13"/>
  <c r="E31" i="13"/>
  <c r="D31" i="13"/>
  <c r="C31" i="13"/>
  <c r="B31" i="13"/>
  <c r="L30" i="13"/>
  <c r="K30" i="13"/>
  <c r="J30" i="13"/>
  <c r="F30" i="13"/>
  <c r="E30" i="13"/>
  <c r="D30" i="13"/>
  <c r="C30" i="13"/>
  <c r="B30" i="13"/>
  <c r="L29" i="13"/>
  <c r="K29" i="13"/>
  <c r="J29" i="13"/>
  <c r="F29" i="13"/>
  <c r="E29" i="13"/>
  <c r="D29" i="13"/>
  <c r="C29" i="13"/>
  <c r="B29" i="13"/>
  <c r="L28" i="13"/>
  <c r="K28" i="13"/>
  <c r="J28" i="13"/>
  <c r="F28" i="13"/>
  <c r="E28" i="13"/>
  <c r="D28" i="13"/>
  <c r="C28" i="13"/>
  <c r="B28" i="13"/>
  <c r="L27" i="13"/>
  <c r="K27" i="13"/>
  <c r="J27" i="13"/>
  <c r="F27" i="13"/>
  <c r="E27" i="13"/>
  <c r="D27" i="13"/>
  <c r="C27" i="13"/>
  <c r="B27" i="13"/>
  <c r="L26" i="13"/>
  <c r="K26" i="13"/>
  <c r="J26" i="13"/>
  <c r="F26" i="13"/>
  <c r="E26" i="13"/>
  <c r="D26" i="13"/>
  <c r="C26" i="13"/>
  <c r="B26" i="13"/>
  <c r="L25" i="13"/>
  <c r="K25" i="13"/>
  <c r="J25" i="13"/>
  <c r="F25" i="13"/>
  <c r="E25" i="13"/>
  <c r="D25" i="13"/>
  <c r="C25" i="13"/>
  <c r="B25" i="13"/>
  <c r="L24" i="13"/>
  <c r="K24" i="13"/>
  <c r="J24" i="13"/>
  <c r="F24" i="13"/>
  <c r="E24" i="13"/>
  <c r="D24" i="13"/>
  <c r="C24" i="13"/>
  <c r="B24" i="13"/>
  <c r="L23" i="13"/>
  <c r="K23" i="13"/>
  <c r="J23" i="13"/>
  <c r="F23" i="13"/>
  <c r="E23" i="13"/>
  <c r="D23" i="13"/>
  <c r="C23" i="13"/>
  <c r="B23" i="13"/>
  <c r="L22" i="13"/>
  <c r="K22" i="13"/>
  <c r="J22" i="13"/>
  <c r="F22" i="13"/>
  <c r="E22" i="13"/>
  <c r="D22" i="13"/>
  <c r="C22" i="13"/>
  <c r="B22" i="13"/>
  <c r="L21" i="13"/>
  <c r="K21" i="13"/>
  <c r="J21" i="13"/>
  <c r="F21" i="13"/>
  <c r="E21" i="13"/>
  <c r="D21" i="13"/>
  <c r="C21" i="13"/>
  <c r="B21" i="13"/>
  <c r="L20" i="13"/>
  <c r="K20" i="13"/>
  <c r="J20" i="13"/>
  <c r="F20" i="13"/>
  <c r="E20" i="13"/>
  <c r="D20" i="13"/>
  <c r="C20" i="13"/>
  <c r="B20" i="13"/>
  <c r="L19" i="13"/>
  <c r="K19" i="13"/>
  <c r="J19" i="13"/>
  <c r="F19" i="13"/>
  <c r="E19" i="13"/>
  <c r="D19" i="13"/>
  <c r="C19" i="13"/>
  <c r="B19" i="13"/>
  <c r="L18" i="13"/>
  <c r="K18" i="13"/>
  <c r="J18" i="13"/>
  <c r="F18" i="13"/>
  <c r="E18" i="13"/>
  <c r="D18" i="13"/>
  <c r="C18" i="13"/>
  <c r="B18" i="13"/>
  <c r="L17" i="13"/>
  <c r="K17" i="13"/>
  <c r="J17" i="13"/>
  <c r="F17" i="13"/>
  <c r="E17" i="13"/>
  <c r="D17" i="13"/>
  <c r="C17" i="13"/>
  <c r="B17" i="13"/>
  <c r="L16" i="13"/>
  <c r="K16" i="13"/>
  <c r="J16" i="13"/>
  <c r="F16" i="13"/>
  <c r="E16" i="13"/>
  <c r="D16" i="13"/>
  <c r="C16" i="13"/>
  <c r="B16" i="13"/>
  <c r="L15" i="13"/>
  <c r="K15" i="13"/>
  <c r="J15" i="13"/>
  <c r="F15" i="13"/>
  <c r="E15" i="13"/>
  <c r="D15" i="13"/>
  <c r="C15" i="13"/>
  <c r="B15" i="13"/>
  <c r="L14" i="13"/>
  <c r="K14" i="13"/>
  <c r="J14" i="13"/>
  <c r="F14" i="13"/>
  <c r="E14" i="13"/>
  <c r="D14" i="13"/>
  <c r="C14" i="13"/>
  <c r="B14" i="13"/>
  <c r="L13" i="13"/>
  <c r="K13" i="13"/>
  <c r="J13" i="13"/>
  <c r="F13" i="13"/>
  <c r="E13" i="13"/>
  <c r="D13" i="13"/>
  <c r="C13" i="13"/>
  <c r="B13" i="13"/>
  <c r="L12" i="13"/>
  <c r="K12" i="13"/>
  <c r="J12" i="13"/>
  <c r="F12" i="13"/>
  <c r="E12" i="13"/>
  <c r="D12" i="13"/>
  <c r="C12" i="13"/>
  <c r="B12" i="13"/>
  <c r="L11" i="13"/>
  <c r="K11" i="13"/>
  <c r="J11" i="13"/>
  <c r="F11" i="13"/>
  <c r="E11" i="13"/>
  <c r="D11" i="13"/>
  <c r="C11" i="13"/>
  <c r="B11" i="13"/>
  <c r="L10" i="13"/>
  <c r="K10" i="13"/>
  <c r="J10" i="13"/>
  <c r="F10" i="13"/>
  <c r="E10" i="13"/>
  <c r="D10" i="13"/>
  <c r="C10" i="13"/>
  <c r="B10" i="13"/>
  <c r="I9" i="13"/>
  <c r="H9" i="13"/>
  <c r="G9" i="13"/>
  <c r="F9" i="13"/>
  <c r="E9" i="13"/>
  <c r="D9" i="13"/>
  <c r="C9" i="13"/>
  <c r="B9" i="13"/>
  <c r="L8" i="13"/>
  <c r="K8" i="13"/>
  <c r="J8" i="13"/>
  <c r="F8" i="13"/>
  <c r="E8" i="13"/>
  <c r="D8" i="13"/>
  <c r="C8" i="13"/>
  <c r="B8" i="13"/>
  <c r="L7" i="13"/>
  <c r="K7" i="13"/>
  <c r="J7" i="13"/>
  <c r="F7" i="13"/>
  <c r="E7" i="13"/>
  <c r="D7" i="13"/>
  <c r="C7" i="13"/>
  <c r="B7" i="13"/>
  <c r="L6" i="13"/>
  <c r="K6" i="13"/>
  <c r="J6" i="13"/>
  <c r="F6" i="13"/>
  <c r="E6" i="13"/>
  <c r="D6" i="13"/>
  <c r="C6" i="13"/>
  <c r="B6" i="13"/>
  <c r="L5" i="13"/>
  <c r="K5" i="13"/>
  <c r="J5" i="13"/>
  <c r="F5" i="13"/>
  <c r="E5" i="13"/>
  <c r="D5" i="13"/>
  <c r="C5" i="13"/>
  <c r="B5" i="13"/>
  <c r="L4" i="13"/>
  <c r="K4" i="13"/>
  <c r="J4" i="13"/>
  <c r="F4" i="13"/>
  <c r="E4" i="13"/>
  <c r="D4" i="13"/>
  <c r="C4" i="13"/>
  <c r="B4" i="13"/>
  <c r="D46" i="12"/>
  <c r="R46" i="12" s="1"/>
  <c r="C46" i="12"/>
  <c r="B46" i="12"/>
  <c r="I45" i="12"/>
  <c r="H45" i="12"/>
  <c r="G45" i="12"/>
  <c r="F45" i="12"/>
  <c r="E45" i="12"/>
  <c r="D45" i="12"/>
  <c r="C45" i="12"/>
  <c r="B45" i="12"/>
  <c r="L44" i="12"/>
  <c r="K44" i="12"/>
  <c r="J44" i="12"/>
  <c r="F44" i="12"/>
  <c r="E44" i="12"/>
  <c r="D44" i="12"/>
  <c r="C44" i="12"/>
  <c r="B44" i="12"/>
  <c r="I43" i="12"/>
  <c r="H43" i="12"/>
  <c r="G43" i="12"/>
  <c r="F43" i="12"/>
  <c r="E43" i="12"/>
  <c r="D43" i="12"/>
  <c r="C43" i="12"/>
  <c r="B43" i="12"/>
  <c r="I42" i="12"/>
  <c r="H42" i="12"/>
  <c r="G42" i="12"/>
  <c r="F42" i="12"/>
  <c r="E42" i="12"/>
  <c r="D42" i="12"/>
  <c r="C42" i="12"/>
  <c r="B42" i="12"/>
  <c r="I41" i="12"/>
  <c r="H41" i="12"/>
  <c r="G41" i="12"/>
  <c r="F41" i="12"/>
  <c r="E41" i="12"/>
  <c r="D41" i="12"/>
  <c r="C41" i="12"/>
  <c r="B41" i="12"/>
  <c r="I40" i="12"/>
  <c r="H40" i="12"/>
  <c r="G40" i="12"/>
  <c r="F40" i="12"/>
  <c r="E40" i="12"/>
  <c r="D40" i="12"/>
  <c r="C40" i="12"/>
  <c r="B40" i="12"/>
  <c r="I39" i="12"/>
  <c r="H39" i="12"/>
  <c r="G39" i="12"/>
  <c r="F39" i="12"/>
  <c r="E39" i="12"/>
  <c r="D39" i="12"/>
  <c r="C39" i="12"/>
  <c r="B39" i="12"/>
  <c r="I38" i="12"/>
  <c r="H38" i="12"/>
  <c r="G38" i="12"/>
  <c r="F38" i="12"/>
  <c r="E38" i="12"/>
  <c r="D38" i="12"/>
  <c r="C38" i="12"/>
  <c r="B38" i="12"/>
  <c r="L37" i="12"/>
  <c r="K37" i="12"/>
  <c r="J37" i="12"/>
  <c r="F37" i="12"/>
  <c r="E37" i="12"/>
  <c r="D37" i="12"/>
  <c r="C37" i="12"/>
  <c r="B37" i="12"/>
  <c r="I36" i="12"/>
  <c r="H36" i="12"/>
  <c r="G36" i="12"/>
  <c r="F36" i="12"/>
  <c r="E36" i="12"/>
  <c r="D36" i="12"/>
  <c r="C36" i="12"/>
  <c r="B36" i="12"/>
  <c r="I35" i="12"/>
  <c r="H35" i="12"/>
  <c r="G35" i="12"/>
  <c r="F35" i="12"/>
  <c r="E35" i="12"/>
  <c r="D35" i="12"/>
  <c r="C35" i="12"/>
  <c r="B35" i="12"/>
  <c r="I34" i="12"/>
  <c r="H34" i="12"/>
  <c r="G34" i="12"/>
  <c r="F34" i="12"/>
  <c r="E34" i="12"/>
  <c r="D34" i="12"/>
  <c r="C34" i="12"/>
  <c r="B34" i="12"/>
  <c r="L33" i="12"/>
  <c r="K33" i="12"/>
  <c r="J33" i="12"/>
  <c r="F33" i="12"/>
  <c r="E33" i="12"/>
  <c r="D33" i="12"/>
  <c r="C33" i="12"/>
  <c r="B33" i="12"/>
  <c r="I32" i="12"/>
  <c r="H32" i="12"/>
  <c r="G32" i="12"/>
  <c r="F32" i="12"/>
  <c r="E32" i="12"/>
  <c r="D32" i="12"/>
  <c r="C32" i="12"/>
  <c r="B32" i="12"/>
  <c r="I31" i="12"/>
  <c r="H31" i="12"/>
  <c r="G31" i="12"/>
  <c r="E31" i="12"/>
  <c r="D31" i="12"/>
  <c r="C31" i="12"/>
  <c r="B31" i="12"/>
  <c r="L30" i="12"/>
  <c r="K30" i="12"/>
  <c r="J30" i="12"/>
  <c r="F30" i="12"/>
  <c r="E30" i="12"/>
  <c r="D30" i="12"/>
  <c r="C30" i="12"/>
  <c r="B30" i="12"/>
  <c r="I29" i="12"/>
  <c r="H29" i="12"/>
  <c r="G29" i="12"/>
  <c r="F29" i="12"/>
  <c r="E29" i="12"/>
  <c r="D29" i="12"/>
  <c r="C29" i="12"/>
  <c r="B29" i="12"/>
  <c r="I28" i="12"/>
  <c r="H28" i="12"/>
  <c r="G28" i="12"/>
  <c r="F28" i="12"/>
  <c r="E28" i="12"/>
  <c r="D28" i="12"/>
  <c r="C28" i="12"/>
  <c r="B28" i="12"/>
  <c r="I27" i="12"/>
  <c r="H27" i="12"/>
  <c r="G27" i="12"/>
  <c r="F27" i="12"/>
  <c r="E27" i="12"/>
  <c r="D27" i="12"/>
  <c r="C27" i="12"/>
  <c r="B27" i="12"/>
  <c r="I26" i="12"/>
  <c r="H26" i="12"/>
  <c r="G26" i="12"/>
  <c r="F26" i="12"/>
  <c r="E26" i="12"/>
  <c r="D26" i="12"/>
  <c r="C26" i="12"/>
  <c r="B26" i="12"/>
  <c r="L25" i="12"/>
  <c r="K25" i="12"/>
  <c r="J25" i="12"/>
  <c r="F25" i="12"/>
  <c r="E25" i="12"/>
  <c r="D25" i="12"/>
  <c r="C25" i="12"/>
  <c r="B25" i="12"/>
  <c r="I24" i="12"/>
  <c r="H24" i="12"/>
  <c r="G24" i="12"/>
  <c r="F24" i="12"/>
  <c r="E24" i="12"/>
  <c r="D24" i="12"/>
  <c r="C24" i="12"/>
  <c r="B24" i="12"/>
  <c r="I23" i="12"/>
  <c r="H23" i="12"/>
  <c r="G23" i="12"/>
  <c r="F23" i="12"/>
  <c r="E23" i="12"/>
  <c r="D23" i="12"/>
  <c r="C23" i="12"/>
  <c r="B23" i="12"/>
  <c r="D22" i="12"/>
  <c r="R22" i="12" s="1"/>
  <c r="C22" i="12"/>
  <c r="B22" i="12"/>
  <c r="I21" i="12"/>
  <c r="H21" i="12"/>
  <c r="G21" i="12"/>
  <c r="F21" i="12"/>
  <c r="E21" i="12"/>
  <c r="D21" i="12"/>
  <c r="C21" i="12"/>
  <c r="B21" i="12"/>
  <c r="D20" i="12"/>
  <c r="R20" i="12" s="1"/>
  <c r="C20" i="12"/>
  <c r="B20" i="12"/>
  <c r="I19" i="12"/>
  <c r="H19" i="12"/>
  <c r="G19" i="12"/>
  <c r="F19" i="12"/>
  <c r="E19" i="12"/>
  <c r="D19" i="12"/>
  <c r="C19" i="12"/>
  <c r="B19" i="12"/>
  <c r="L18" i="12"/>
  <c r="K18" i="12"/>
  <c r="J18" i="12"/>
  <c r="F18" i="12"/>
  <c r="E18" i="12"/>
  <c r="D18" i="12"/>
  <c r="C18" i="12"/>
  <c r="B18" i="12"/>
  <c r="I17" i="12"/>
  <c r="H17" i="12"/>
  <c r="G17" i="12"/>
  <c r="F17" i="12"/>
  <c r="E17" i="12"/>
  <c r="D17" i="12"/>
  <c r="C17" i="12"/>
  <c r="B17" i="12"/>
  <c r="I16" i="12"/>
  <c r="H16" i="12"/>
  <c r="G16" i="12"/>
  <c r="F16" i="12"/>
  <c r="E16" i="12"/>
  <c r="D16" i="12"/>
  <c r="C16" i="12"/>
  <c r="B16" i="12"/>
  <c r="I15" i="12"/>
  <c r="H15" i="12"/>
  <c r="G15" i="12"/>
  <c r="F15" i="12"/>
  <c r="E15" i="12"/>
  <c r="D15" i="12"/>
  <c r="C15" i="12"/>
  <c r="B15" i="12"/>
  <c r="I14" i="12"/>
  <c r="H14" i="12"/>
  <c r="G14" i="12"/>
  <c r="F14" i="12"/>
  <c r="E14" i="12"/>
  <c r="D14" i="12"/>
  <c r="C14" i="12"/>
  <c r="B14" i="12"/>
  <c r="I13" i="12"/>
  <c r="H13" i="12"/>
  <c r="G13" i="12"/>
  <c r="F13" i="12"/>
  <c r="E13" i="12"/>
  <c r="D13" i="12"/>
  <c r="C13" i="12"/>
  <c r="B13" i="12"/>
  <c r="I12" i="12"/>
  <c r="H12" i="12"/>
  <c r="G12" i="12"/>
  <c r="F12" i="12"/>
  <c r="E12" i="12"/>
  <c r="D12" i="12"/>
  <c r="C12" i="12"/>
  <c r="B12" i="12"/>
  <c r="I11" i="12"/>
  <c r="H11" i="12"/>
  <c r="G11" i="12"/>
  <c r="F11" i="12"/>
  <c r="E11" i="12"/>
  <c r="D11" i="12"/>
  <c r="C11" i="12"/>
  <c r="B11" i="12"/>
  <c r="I10" i="12"/>
  <c r="H10" i="12"/>
  <c r="G10" i="12"/>
  <c r="F10" i="12"/>
  <c r="E10" i="12"/>
  <c r="D10" i="12"/>
  <c r="C10" i="12"/>
  <c r="B10" i="12"/>
  <c r="L9" i="12"/>
  <c r="K9" i="12"/>
  <c r="J9" i="12"/>
  <c r="F9" i="12"/>
  <c r="E9" i="12"/>
  <c r="D9" i="12"/>
  <c r="C9" i="12"/>
  <c r="B9" i="12"/>
  <c r="I8" i="12"/>
  <c r="H8" i="12"/>
  <c r="G8" i="12"/>
  <c r="F8" i="12"/>
  <c r="E8" i="12"/>
  <c r="D8" i="12"/>
  <c r="C8" i="12"/>
  <c r="B8" i="12"/>
  <c r="I7" i="12"/>
  <c r="H7" i="12"/>
  <c r="G7" i="12"/>
  <c r="F7" i="12"/>
  <c r="E7" i="12"/>
  <c r="D7" i="12"/>
  <c r="C7" i="12"/>
  <c r="B7" i="12"/>
  <c r="L6" i="12"/>
  <c r="K6" i="12"/>
  <c r="J6" i="12"/>
  <c r="F6" i="12"/>
  <c r="E6" i="12"/>
  <c r="D6" i="12"/>
  <c r="C6" i="12"/>
  <c r="B6" i="12"/>
  <c r="I5" i="12"/>
  <c r="H5" i="12"/>
  <c r="G5" i="12"/>
  <c r="F5" i="12"/>
  <c r="E5" i="12"/>
  <c r="D5" i="12"/>
  <c r="C5" i="12"/>
  <c r="B5" i="12"/>
  <c r="C4" i="12"/>
  <c r="B4" i="12"/>
  <c r="L41" i="11"/>
  <c r="K41" i="11"/>
  <c r="J41" i="11"/>
  <c r="F41" i="11"/>
  <c r="E41" i="11"/>
  <c r="D41" i="11"/>
  <c r="C41" i="11"/>
  <c r="B41" i="11"/>
  <c r="L40" i="11"/>
  <c r="K40" i="11"/>
  <c r="J40" i="11"/>
  <c r="F40" i="11"/>
  <c r="E40" i="11"/>
  <c r="D40" i="11"/>
  <c r="C40" i="11"/>
  <c r="B40" i="11"/>
  <c r="L39" i="11"/>
  <c r="K39" i="11"/>
  <c r="J39" i="11"/>
  <c r="F39" i="11"/>
  <c r="E39" i="11"/>
  <c r="D39" i="11"/>
  <c r="C39" i="11"/>
  <c r="B39" i="11"/>
  <c r="L38" i="11"/>
  <c r="K38" i="11"/>
  <c r="J38" i="11"/>
  <c r="F38" i="11"/>
  <c r="E38" i="11"/>
  <c r="D38" i="11"/>
  <c r="C38" i="11"/>
  <c r="B38" i="11"/>
  <c r="L37" i="11"/>
  <c r="K37" i="11"/>
  <c r="J37" i="11"/>
  <c r="F37" i="11"/>
  <c r="E37" i="11"/>
  <c r="D37" i="11"/>
  <c r="C37" i="11"/>
  <c r="B37" i="11"/>
  <c r="L36" i="11"/>
  <c r="K36" i="11"/>
  <c r="J36" i="11"/>
  <c r="F36" i="11"/>
  <c r="E36" i="11"/>
  <c r="D36" i="11"/>
  <c r="C36" i="11"/>
  <c r="B36" i="11"/>
  <c r="L35" i="11"/>
  <c r="K35" i="11"/>
  <c r="J35" i="11"/>
  <c r="F35" i="11"/>
  <c r="E35" i="11"/>
  <c r="D35" i="11"/>
  <c r="C35" i="11"/>
  <c r="B35" i="11"/>
  <c r="L34" i="11"/>
  <c r="K34" i="11"/>
  <c r="J34" i="11"/>
  <c r="F34" i="11"/>
  <c r="E34" i="11"/>
  <c r="D34" i="11"/>
  <c r="C34" i="11"/>
  <c r="B34" i="11"/>
  <c r="L33" i="11"/>
  <c r="K33" i="11"/>
  <c r="J33" i="11"/>
  <c r="F33" i="11"/>
  <c r="E33" i="11"/>
  <c r="D33" i="11"/>
  <c r="C33" i="11"/>
  <c r="B33" i="11"/>
  <c r="L32" i="11"/>
  <c r="K32" i="11"/>
  <c r="J32" i="11"/>
  <c r="F32" i="11"/>
  <c r="E32" i="11"/>
  <c r="D32" i="11"/>
  <c r="C32" i="11"/>
  <c r="B32" i="11"/>
  <c r="L31" i="11"/>
  <c r="K31" i="11"/>
  <c r="J31" i="11"/>
  <c r="F31" i="11"/>
  <c r="E31" i="11"/>
  <c r="D31" i="11"/>
  <c r="C31" i="11"/>
  <c r="B31" i="11"/>
  <c r="L30" i="11"/>
  <c r="K30" i="11"/>
  <c r="J30" i="11"/>
  <c r="F30" i="11"/>
  <c r="E30" i="11"/>
  <c r="D30" i="11"/>
  <c r="C30" i="11"/>
  <c r="B30" i="11"/>
  <c r="L29" i="11"/>
  <c r="K29" i="11"/>
  <c r="J29" i="11"/>
  <c r="F29" i="11"/>
  <c r="E29" i="11"/>
  <c r="D29" i="11"/>
  <c r="C29" i="11"/>
  <c r="B29" i="11"/>
  <c r="L28" i="11"/>
  <c r="K28" i="11"/>
  <c r="J28" i="11"/>
  <c r="F28" i="11"/>
  <c r="E28" i="11"/>
  <c r="D28" i="11"/>
  <c r="C28" i="11"/>
  <c r="B28" i="11"/>
  <c r="L27" i="11"/>
  <c r="K27" i="11"/>
  <c r="J27" i="11"/>
  <c r="F27" i="11"/>
  <c r="E27" i="11"/>
  <c r="D27" i="11"/>
  <c r="C27" i="11"/>
  <c r="B27" i="11"/>
  <c r="L26" i="11"/>
  <c r="K26" i="11"/>
  <c r="J26" i="11"/>
  <c r="F26" i="11"/>
  <c r="E26" i="11"/>
  <c r="D26" i="11"/>
  <c r="C26" i="11"/>
  <c r="B26" i="11"/>
  <c r="L25" i="11"/>
  <c r="K25" i="11"/>
  <c r="J25" i="11"/>
  <c r="F25" i="11"/>
  <c r="E25" i="11"/>
  <c r="D25" i="11"/>
  <c r="C25" i="11"/>
  <c r="B25" i="11"/>
  <c r="L24" i="11"/>
  <c r="K24" i="11"/>
  <c r="J24" i="11"/>
  <c r="F24" i="11"/>
  <c r="E24" i="11"/>
  <c r="D24" i="11"/>
  <c r="C24" i="11"/>
  <c r="B24" i="11"/>
  <c r="L23" i="11"/>
  <c r="K23" i="11"/>
  <c r="J23" i="11"/>
  <c r="F23" i="11"/>
  <c r="E23" i="11"/>
  <c r="D23" i="11"/>
  <c r="C23" i="11"/>
  <c r="B23" i="11"/>
  <c r="L22" i="11"/>
  <c r="K22" i="11"/>
  <c r="J22" i="11"/>
  <c r="F22" i="11"/>
  <c r="E22" i="11"/>
  <c r="D22" i="11"/>
  <c r="C22" i="11"/>
  <c r="B22" i="11"/>
  <c r="L21" i="11"/>
  <c r="K21" i="11"/>
  <c r="J21" i="11"/>
  <c r="F21" i="11"/>
  <c r="E21" i="11"/>
  <c r="D21" i="11"/>
  <c r="C21" i="11"/>
  <c r="B21" i="11"/>
  <c r="L20" i="11"/>
  <c r="K20" i="11"/>
  <c r="J20" i="11"/>
  <c r="F20" i="11"/>
  <c r="E20" i="11"/>
  <c r="D20" i="11"/>
  <c r="C20" i="11"/>
  <c r="B20" i="11"/>
  <c r="L19" i="11"/>
  <c r="K19" i="11"/>
  <c r="J19" i="11"/>
  <c r="F19" i="11"/>
  <c r="E19" i="11"/>
  <c r="D19" i="11"/>
  <c r="C19" i="11"/>
  <c r="B19" i="11"/>
  <c r="L18" i="11"/>
  <c r="K18" i="11"/>
  <c r="J18" i="11"/>
  <c r="F18" i="11"/>
  <c r="E18" i="11"/>
  <c r="D18" i="11"/>
  <c r="C18" i="11"/>
  <c r="B18" i="11"/>
  <c r="L17" i="11"/>
  <c r="K17" i="11"/>
  <c r="J17" i="11"/>
  <c r="F17" i="11"/>
  <c r="E17" i="11"/>
  <c r="D17" i="11"/>
  <c r="C17" i="11"/>
  <c r="B17" i="11"/>
  <c r="L16" i="11"/>
  <c r="K16" i="11"/>
  <c r="J16" i="11"/>
  <c r="F16" i="11"/>
  <c r="E16" i="11"/>
  <c r="D16" i="11"/>
  <c r="C16" i="11"/>
  <c r="B16" i="11"/>
  <c r="L15" i="11"/>
  <c r="K15" i="11"/>
  <c r="J15" i="11"/>
  <c r="F15" i="11"/>
  <c r="E15" i="11"/>
  <c r="D15" i="11"/>
  <c r="C15" i="11"/>
  <c r="B15" i="11"/>
  <c r="L14" i="11"/>
  <c r="K14" i="11"/>
  <c r="J14" i="11"/>
  <c r="F14" i="11"/>
  <c r="E14" i="11"/>
  <c r="D14" i="11"/>
  <c r="C14" i="11"/>
  <c r="B14" i="11"/>
  <c r="L13" i="11"/>
  <c r="K13" i="11"/>
  <c r="J13" i="11"/>
  <c r="F13" i="11"/>
  <c r="E13" i="11"/>
  <c r="D13" i="11"/>
  <c r="C13" i="11"/>
  <c r="B13" i="11"/>
  <c r="L12" i="11"/>
  <c r="K12" i="11"/>
  <c r="J12" i="11"/>
  <c r="F12" i="11"/>
  <c r="E12" i="11"/>
  <c r="D12" i="11"/>
  <c r="C12" i="11"/>
  <c r="B12" i="11"/>
  <c r="L11" i="11"/>
  <c r="K11" i="11"/>
  <c r="J11" i="11"/>
  <c r="F11" i="11"/>
  <c r="E11" i="11"/>
  <c r="D11" i="11"/>
  <c r="C11" i="11"/>
  <c r="B11" i="11"/>
  <c r="L10" i="11"/>
  <c r="K10" i="11"/>
  <c r="J10" i="11"/>
  <c r="F10" i="11"/>
  <c r="E10" i="11"/>
  <c r="D10" i="11"/>
  <c r="C10" i="11"/>
  <c r="B10" i="11"/>
  <c r="L9" i="11"/>
  <c r="K9" i="11"/>
  <c r="J9" i="11"/>
  <c r="F9" i="11"/>
  <c r="E9" i="11"/>
  <c r="D9" i="11"/>
  <c r="C9" i="11"/>
  <c r="B9" i="11"/>
  <c r="L8" i="11"/>
  <c r="K8" i="11"/>
  <c r="J8" i="11"/>
  <c r="F8" i="11"/>
  <c r="E8" i="11"/>
  <c r="D8" i="11"/>
  <c r="C8" i="11"/>
  <c r="B8" i="11"/>
  <c r="L7" i="11"/>
  <c r="K7" i="11"/>
  <c r="J7" i="11"/>
  <c r="F7" i="11"/>
  <c r="E7" i="11"/>
  <c r="D7" i="11"/>
  <c r="C7" i="11"/>
  <c r="B7" i="11"/>
  <c r="L6" i="11"/>
  <c r="K6" i="11"/>
  <c r="J6" i="11"/>
  <c r="F6" i="11"/>
  <c r="E6" i="11"/>
  <c r="D6" i="11"/>
  <c r="C6" i="11"/>
  <c r="B6" i="11"/>
  <c r="L5" i="11"/>
  <c r="K5" i="11"/>
  <c r="J5" i="11"/>
  <c r="F5" i="11"/>
  <c r="E5" i="11"/>
  <c r="D5" i="11"/>
  <c r="C5" i="11"/>
  <c r="B5" i="11"/>
  <c r="L4" i="11"/>
  <c r="K4" i="11"/>
  <c r="J4" i="11"/>
  <c r="F4" i="11"/>
  <c r="E4" i="11"/>
  <c r="D4" i="11"/>
  <c r="C4" i="11"/>
  <c r="B4" i="11"/>
  <c r="L38" i="10"/>
  <c r="K38" i="10"/>
  <c r="J38" i="10"/>
  <c r="F38" i="10"/>
  <c r="E38" i="10"/>
  <c r="D38" i="10"/>
  <c r="C38" i="10"/>
  <c r="B38" i="10"/>
  <c r="L37" i="10"/>
  <c r="K37" i="10"/>
  <c r="J37" i="10"/>
  <c r="F37" i="10"/>
  <c r="E37" i="10"/>
  <c r="D37" i="10"/>
  <c r="C37" i="10"/>
  <c r="B37" i="10"/>
  <c r="L36" i="10"/>
  <c r="K36" i="10"/>
  <c r="J36" i="10"/>
  <c r="F36" i="10"/>
  <c r="E36" i="10"/>
  <c r="D36" i="10"/>
  <c r="C36" i="10"/>
  <c r="B36" i="10"/>
  <c r="L35" i="10"/>
  <c r="K35" i="10"/>
  <c r="J35" i="10"/>
  <c r="F35" i="10"/>
  <c r="E35" i="10"/>
  <c r="D35" i="10"/>
  <c r="C35" i="10"/>
  <c r="B35" i="10"/>
  <c r="L34" i="10"/>
  <c r="K34" i="10"/>
  <c r="J34" i="10"/>
  <c r="F34" i="10"/>
  <c r="E34" i="10"/>
  <c r="D34" i="10"/>
  <c r="C34" i="10"/>
  <c r="B34" i="10"/>
  <c r="L33" i="10"/>
  <c r="K33" i="10"/>
  <c r="J33" i="10"/>
  <c r="F33" i="10"/>
  <c r="E33" i="10"/>
  <c r="D33" i="10"/>
  <c r="C33" i="10"/>
  <c r="B33" i="10"/>
  <c r="L32" i="10"/>
  <c r="K32" i="10"/>
  <c r="J32" i="10"/>
  <c r="F32" i="10"/>
  <c r="E32" i="10"/>
  <c r="D32" i="10"/>
  <c r="C32" i="10"/>
  <c r="B32" i="10"/>
  <c r="L31" i="10"/>
  <c r="K31" i="10"/>
  <c r="J31" i="10"/>
  <c r="F31" i="10"/>
  <c r="E31" i="10"/>
  <c r="C31" i="10"/>
  <c r="B31" i="10"/>
  <c r="L30" i="10"/>
  <c r="K30" i="10"/>
  <c r="J30" i="10"/>
  <c r="F30" i="10"/>
  <c r="E30" i="10"/>
  <c r="D30" i="10"/>
  <c r="C30" i="10"/>
  <c r="B30" i="10"/>
  <c r="L29" i="10"/>
  <c r="K29" i="10"/>
  <c r="J29" i="10"/>
  <c r="F29" i="10"/>
  <c r="E29" i="10"/>
  <c r="D29" i="10"/>
  <c r="C29" i="10"/>
  <c r="B29" i="10"/>
  <c r="L28" i="10"/>
  <c r="K28" i="10"/>
  <c r="J28" i="10"/>
  <c r="F28" i="10"/>
  <c r="E28" i="10"/>
  <c r="C28" i="10"/>
  <c r="B28" i="10"/>
  <c r="L27" i="10"/>
  <c r="K27" i="10"/>
  <c r="J27" i="10"/>
  <c r="F27" i="10"/>
  <c r="E27" i="10"/>
  <c r="C27" i="10"/>
  <c r="B27" i="10"/>
  <c r="L26" i="10"/>
  <c r="K26" i="10"/>
  <c r="J26" i="10"/>
  <c r="F26" i="10"/>
  <c r="E26" i="10"/>
  <c r="D26" i="10"/>
  <c r="C26" i="10"/>
  <c r="B26" i="10"/>
  <c r="L25" i="10"/>
  <c r="K25" i="10"/>
  <c r="J25" i="10"/>
  <c r="F25" i="10"/>
  <c r="E25" i="10"/>
  <c r="D25" i="10"/>
  <c r="C25" i="10"/>
  <c r="B25" i="10"/>
  <c r="L24" i="10"/>
  <c r="K24" i="10"/>
  <c r="J24" i="10"/>
  <c r="F24" i="10"/>
  <c r="E24" i="10"/>
  <c r="D24" i="10"/>
  <c r="C24" i="10"/>
  <c r="B24" i="10"/>
  <c r="L23" i="10"/>
  <c r="K23" i="10"/>
  <c r="J23" i="10"/>
  <c r="F23" i="10"/>
  <c r="E23" i="10"/>
  <c r="D23" i="10"/>
  <c r="C23" i="10"/>
  <c r="B23" i="10"/>
  <c r="L22" i="10"/>
  <c r="K22" i="10"/>
  <c r="J22" i="10"/>
  <c r="F22" i="10"/>
  <c r="E22" i="10"/>
  <c r="D22" i="10"/>
  <c r="C22" i="10"/>
  <c r="B22" i="10"/>
  <c r="L21" i="10"/>
  <c r="K21" i="10"/>
  <c r="J21" i="10"/>
  <c r="F21" i="10"/>
  <c r="E21" i="10"/>
  <c r="D21" i="10"/>
  <c r="C21" i="10"/>
  <c r="B21" i="10"/>
  <c r="L20" i="10"/>
  <c r="K20" i="10"/>
  <c r="J20" i="10"/>
  <c r="F20" i="10"/>
  <c r="E20" i="10"/>
  <c r="D20" i="10"/>
  <c r="C20" i="10"/>
  <c r="B20" i="10"/>
  <c r="L19" i="10"/>
  <c r="K19" i="10"/>
  <c r="J19" i="10"/>
  <c r="F19" i="10"/>
  <c r="E19" i="10"/>
  <c r="C19" i="10"/>
  <c r="B19" i="10"/>
  <c r="L18" i="10"/>
  <c r="K18" i="10"/>
  <c r="J18" i="10"/>
  <c r="F18" i="10"/>
  <c r="E18" i="10"/>
  <c r="D18" i="10"/>
  <c r="C18" i="10"/>
  <c r="B18" i="10"/>
  <c r="L17" i="10"/>
  <c r="K17" i="10"/>
  <c r="J17" i="10"/>
  <c r="F17" i="10"/>
  <c r="E17" i="10"/>
  <c r="D17" i="10"/>
  <c r="C17" i="10"/>
  <c r="B17" i="10"/>
  <c r="L16" i="10"/>
  <c r="K16" i="10"/>
  <c r="J16" i="10"/>
  <c r="F16" i="10"/>
  <c r="E16" i="10"/>
  <c r="D16" i="10"/>
  <c r="C16" i="10"/>
  <c r="B16" i="10"/>
  <c r="L15" i="10"/>
  <c r="K15" i="10"/>
  <c r="J15" i="10"/>
  <c r="F15" i="10"/>
  <c r="E15" i="10"/>
  <c r="D15" i="10"/>
  <c r="C15" i="10"/>
  <c r="B15" i="10"/>
  <c r="L14" i="10"/>
  <c r="K14" i="10"/>
  <c r="J14" i="10"/>
  <c r="F14" i="10"/>
  <c r="E14" i="10"/>
  <c r="D14" i="10"/>
  <c r="C14" i="10"/>
  <c r="B14" i="10"/>
  <c r="L13" i="10"/>
  <c r="K13" i="10"/>
  <c r="J13" i="10"/>
  <c r="F13" i="10"/>
  <c r="E13" i="10"/>
  <c r="D13" i="10"/>
  <c r="C13" i="10"/>
  <c r="B13" i="10"/>
  <c r="L12" i="10"/>
  <c r="K12" i="10"/>
  <c r="J12" i="10"/>
  <c r="F12" i="10"/>
  <c r="E12" i="10"/>
  <c r="D12" i="10"/>
  <c r="C12" i="10"/>
  <c r="B12" i="10"/>
  <c r="L11" i="10"/>
  <c r="K11" i="10"/>
  <c r="J11" i="10"/>
  <c r="F11" i="10"/>
  <c r="E11" i="10"/>
  <c r="D11" i="10"/>
  <c r="C11" i="10"/>
  <c r="B11" i="10"/>
  <c r="L10" i="10"/>
  <c r="K10" i="10"/>
  <c r="J10" i="10"/>
  <c r="F10" i="10"/>
  <c r="E10" i="10"/>
  <c r="D10" i="10"/>
  <c r="C10" i="10"/>
  <c r="B10" i="10"/>
  <c r="L9" i="10"/>
  <c r="K9" i="10"/>
  <c r="J9" i="10"/>
  <c r="F9" i="10"/>
  <c r="E9" i="10"/>
  <c r="D9" i="10"/>
  <c r="C9" i="10"/>
  <c r="B9" i="10"/>
  <c r="L8" i="10"/>
  <c r="K8" i="10"/>
  <c r="J8" i="10"/>
  <c r="F8" i="10"/>
  <c r="E8" i="10"/>
  <c r="C8" i="10"/>
  <c r="B8" i="10"/>
  <c r="L7" i="10"/>
  <c r="K7" i="10"/>
  <c r="J7" i="10"/>
  <c r="F7" i="10"/>
  <c r="E7" i="10"/>
  <c r="D7" i="10"/>
  <c r="C7" i="10"/>
  <c r="B7" i="10"/>
  <c r="L6" i="10"/>
  <c r="K6" i="10"/>
  <c r="J6" i="10"/>
  <c r="F6" i="10"/>
  <c r="E6" i="10"/>
  <c r="C6" i="10"/>
  <c r="B6" i="10"/>
  <c r="L5" i="10"/>
  <c r="K5" i="10"/>
  <c r="J5" i="10"/>
  <c r="F5" i="10"/>
  <c r="E5" i="10"/>
  <c r="D5" i="10"/>
  <c r="C5" i="10"/>
  <c r="B5" i="10"/>
  <c r="L4" i="10"/>
  <c r="K4" i="10"/>
  <c r="J4" i="10"/>
  <c r="F4" i="10"/>
  <c r="E4" i="10"/>
  <c r="C4" i="10"/>
  <c r="B4" i="10"/>
  <c r="L39" i="9"/>
  <c r="K39" i="9"/>
  <c r="J39" i="9"/>
  <c r="F39" i="9"/>
  <c r="E39" i="9"/>
  <c r="D39" i="9"/>
  <c r="C39" i="9"/>
  <c r="B39" i="9"/>
  <c r="L38" i="9"/>
  <c r="K38" i="9"/>
  <c r="J38" i="9"/>
  <c r="F38" i="9"/>
  <c r="E38" i="9"/>
  <c r="D38" i="9"/>
  <c r="C38" i="9"/>
  <c r="B38" i="9"/>
  <c r="L37" i="9"/>
  <c r="K37" i="9"/>
  <c r="J37" i="9"/>
  <c r="F37" i="9"/>
  <c r="E37" i="9"/>
  <c r="D37" i="9"/>
  <c r="C37" i="9"/>
  <c r="B37" i="9"/>
  <c r="L36" i="9"/>
  <c r="K36" i="9"/>
  <c r="J36" i="9"/>
  <c r="F36" i="9"/>
  <c r="E36" i="9"/>
  <c r="D36" i="9"/>
  <c r="C36" i="9"/>
  <c r="B36" i="9"/>
  <c r="L35" i="9"/>
  <c r="K35" i="9"/>
  <c r="J35" i="9"/>
  <c r="F35" i="9"/>
  <c r="E35" i="9"/>
  <c r="D35" i="9"/>
  <c r="C35" i="9"/>
  <c r="B35" i="9"/>
  <c r="L34" i="9"/>
  <c r="K34" i="9"/>
  <c r="J34" i="9"/>
  <c r="F34" i="9"/>
  <c r="E34" i="9"/>
  <c r="D34" i="9"/>
  <c r="C34" i="9"/>
  <c r="B34" i="9"/>
  <c r="L33" i="9"/>
  <c r="K33" i="9"/>
  <c r="J33" i="9"/>
  <c r="F33" i="9"/>
  <c r="E33" i="9"/>
  <c r="D33" i="9"/>
  <c r="C33" i="9"/>
  <c r="B33" i="9"/>
  <c r="L32" i="9"/>
  <c r="K32" i="9"/>
  <c r="J32" i="9"/>
  <c r="F32" i="9"/>
  <c r="E32" i="9"/>
  <c r="D32" i="9"/>
  <c r="C32" i="9"/>
  <c r="B32" i="9"/>
  <c r="L31" i="9"/>
  <c r="K31" i="9"/>
  <c r="J31" i="9"/>
  <c r="F31" i="9"/>
  <c r="E31" i="9"/>
  <c r="D31" i="9"/>
  <c r="C31" i="9"/>
  <c r="B31" i="9"/>
  <c r="L30" i="9"/>
  <c r="K30" i="9"/>
  <c r="J30" i="9"/>
  <c r="F30" i="9"/>
  <c r="E30" i="9"/>
  <c r="D30" i="9"/>
  <c r="C30" i="9"/>
  <c r="B30" i="9"/>
  <c r="L29" i="9"/>
  <c r="K29" i="9"/>
  <c r="J29" i="9"/>
  <c r="F29" i="9"/>
  <c r="E29" i="9"/>
  <c r="D29" i="9"/>
  <c r="C29" i="9"/>
  <c r="B29" i="9"/>
  <c r="L28" i="9"/>
  <c r="K28" i="9"/>
  <c r="J28" i="9"/>
  <c r="F28" i="9"/>
  <c r="E28" i="9"/>
  <c r="D28" i="9"/>
  <c r="C28" i="9"/>
  <c r="B28" i="9"/>
  <c r="L27" i="9"/>
  <c r="K27" i="9"/>
  <c r="J27" i="9"/>
  <c r="F27" i="9"/>
  <c r="E27" i="9"/>
  <c r="D27" i="9"/>
  <c r="C27" i="9"/>
  <c r="B27" i="9"/>
  <c r="L26" i="9"/>
  <c r="K26" i="9"/>
  <c r="J26" i="9"/>
  <c r="F26" i="9"/>
  <c r="E26" i="9"/>
  <c r="D26" i="9"/>
  <c r="C26" i="9"/>
  <c r="B26" i="9"/>
  <c r="L25" i="9"/>
  <c r="K25" i="9"/>
  <c r="J25" i="9"/>
  <c r="F25" i="9"/>
  <c r="E25" i="9"/>
  <c r="D25" i="9"/>
  <c r="C25" i="9"/>
  <c r="B25" i="9"/>
  <c r="L24" i="9"/>
  <c r="K24" i="9"/>
  <c r="J24" i="9"/>
  <c r="F24" i="9"/>
  <c r="E24" i="9"/>
  <c r="D24" i="9"/>
  <c r="C24" i="9"/>
  <c r="B24" i="9"/>
  <c r="L23" i="9"/>
  <c r="K23" i="9"/>
  <c r="J23" i="9"/>
  <c r="F23" i="9"/>
  <c r="E23" i="9"/>
  <c r="D23" i="9"/>
  <c r="C23" i="9"/>
  <c r="B23" i="9"/>
  <c r="L22" i="9"/>
  <c r="K22" i="9"/>
  <c r="J22" i="9"/>
  <c r="F22" i="9"/>
  <c r="E22" i="9"/>
  <c r="D22" i="9"/>
  <c r="C22" i="9"/>
  <c r="B22" i="9"/>
  <c r="L21" i="9"/>
  <c r="K21" i="9"/>
  <c r="J21" i="9"/>
  <c r="F21" i="9"/>
  <c r="E21" i="9"/>
  <c r="D21" i="9"/>
  <c r="C21" i="9"/>
  <c r="B21" i="9"/>
  <c r="L20" i="9"/>
  <c r="K20" i="9"/>
  <c r="J20" i="9"/>
  <c r="F20" i="9"/>
  <c r="E20" i="9"/>
  <c r="D20" i="9"/>
  <c r="C20" i="9"/>
  <c r="B20" i="9"/>
  <c r="L19" i="9"/>
  <c r="K19" i="9"/>
  <c r="J19" i="9"/>
  <c r="F19" i="9"/>
  <c r="E19" i="9"/>
  <c r="D19" i="9"/>
  <c r="C19" i="9"/>
  <c r="B19" i="9"/>
  <c r="L18" i="9"/>
  <c r="K18" i="9"/>
  <c r="J18" i="9"/>
  <c r="F18" i="9"/>
  <c r="E18" i="9"/>
  <c r="D18" i="9"/>
  <c r="C18" i="9"/>
  <c r="B18" i="9"/>
  <c r="L17" i="9"/>
  <c r="K17" i="9"/>
  <c r="J17" i="9"/>
  <c r="F17" i="9"/>
  <c r="E17" i="9"/>
  <c r="D17" i="9"/>
  <c r="C17" i="9"/>
  <c r="B17" i="9"/>
  <c r="L16" i="9"/>
  <c r="K16" i="9"/>
  <c r="J16" i="9"/>
  <c r="F16" i="9"/>
  <c r="E16" i="9"/>
  <c r="D16" i="9"/>
  <c r="C16" i="9"/>
  <c r="B16" i="9"/>
  <c r="L15" i="9"/>
  <c r="K15" i="9"/>
  <c r="J15" i="9"/>
  <c r="F15" i="9"/>
  <c r="E15" i="9"/>
  <c r="D15" i="9"/>
  <c r="C15" i="9"/>
  <c r="B15" i="9"/>
  <c r="L14" i="9"/>
  <c r="K14" i="9"/>
  <c r="J14" i="9"/>
  <c r="F14" i="9"/>
  <c r="E14" i="9"/>
  <c r="D14" i="9"/>
  <c r="C14" i="9"/>
  <c r="B14" i="9"/>
  <c r="L13" i="9"/>
  <c r="K13" i="9"/>
  <c r="J13" i="9"/>
  <c r="F13" i="9"/>
  <c r="E13" i="9"/>
  <c r="D13" i="9"/>
  <c r="C13" i="9"/>
  <c r="B13" i="9"/>
  <c r="L12" i="9"/>
  <c r="K12" i="9"/>
  <c r="J12" i="9"/>
  <c r="F12" i="9"/>
  <c r="E12" i="9"/>
  <c r="D12" i="9"/>
  <c r="C12" i="9"/>
  <c r="B12" i="9"/>
  <c r="L11" i="9"/>
  <c r="K11" i="9"/>
  <c r="J11" i="9"/>
  <c r="F11" i="9"/>
  <c r="E11" i="9"/>
  <c r="D11" i="9"/>
  <c r="C11" i="9"/>
  <c r="B11" i="9"/>
  <c r="L10" i="9"/>
  <c r="K10" i="9"/>
  <c r="J10" i="9"/>
  <c r="F10" i="9"/>
  <c r="E10" i="9"/>
  <c r="D10" i="9"/>
  <c r="C10" i="9"/>
  <c r="B10" i="9"/>
  <c r="L9" i="9"/>
  <c r="K9" i="9"/>
  <c r="J9" i="9"/>
  <c r="F9" i="9"/>
  <c r="E9" i="9"/>
  <c r="D9" i="9"/>
  <c r="C9" i="9"/>
  <c r="B9" i="9"/>
  <c r="L8" i="9"/>
  <c r="K8" i="9"/>
  <c r="J8" i="9"/>
  <c r="F8" i="9"/>
  <c r="E8" i="9"/>
  <c r="D8" i="9"/>
  <c r="C8" i="9"/>
  <c r="B8" i="9"/>
  <c r="L7" i="9"/>
  <c r="K7" i="9"/>
  <c r="J7" i="9"/>
  <c r="F7" i="9"/>
  <c r="E7" i="9"/>
  <c r="D7" i="9"/>
  <c r="C7" i="9"/>
  <c r="B7" i="9"/>
  <c r="L6" i="9"/>
  <c r="K6" i="9"/>
  <c r="J6" i="9"/>
  <c r="F6" i="9"/>
  <c r="E6" i="9"/>
  <c r="D6" i="9"/>
  <c r="C6" i="9"/>
  <c r="B6" i="9"/>
  <c r="L5" i="9"/>
  <c r="K5" i="9"/>
  <c r="J5" i="9"/>
  <c r="F5" i="9"/>
  <c r="E5" i="9"/>
  <c r="D5" i="9"/>
  <c r="C5" i="9"/>
  <c r="B5" i="9"/>
  <c r="L4" i="9"/>
  <c r="K4" i="9"/>
  <c r="J4" i="9"/>
  <c r="F4" i="9"/>
  <c r="E4" i="9"/>
  <c r="D4" i="9"/>
  <c r="C4" i="9"/>
  <c r="B4" i="9"/>
  <c r="B4" i="8"/>
  <c r="C4" i="8"/>
  <c r="D4" i="8"/>
  <c r="E4" i="8"/>
  <c r="F4" i="8"/>
  <c r="J4" i="8"/>
  <c r="K4" i="8"/>
  <c r="L4" i="8"/>
  <c r="B5" i="8"/>
  <c r="C5" i="8"/>
  <c r="D5" i="8"/>
  <c r="E5" i="8"/>
  <c r="F5" i="8"/>
  <c r="J5" i="8"/>
  <c r="K5" i="8"/>
  <c r="L5" i="8"/>
  <c r="B6" i="8"/>
  <c r="C6" i="8"/>
  <c r="D6" i="8"/>
  <c r="E6" i="8"/>
  <c r="F6" i="8"/>
  <c r="J6" i="8"/>
  <c r="K6" i="8"/>
  <c r="L6" i="8"/>
  <c r="B7" i="8"/>
  <c r="C7" i="8"/>
  <c r="D7" i="8"/>
  <c r="E7" i="8"/>
  <c r="F7" i="8"/>
  <c r="J7" i="8"/>
  <c r="K7" i="8"/>
  <c r="L7" i="8"/>
  <c r="B8" i="8"/>
  <c r="C8" i="8"/>
  <c r="D8" i="8"/>
  <c r="E8" i="8"/>
  <c r="F8" i="8"/>
  <c r="J8" i="8"/>
  <c r="K8" i="8"/>
  <c r="L8" i="8"/>
  <c r="B9" i="8"/>
  <c r="C9" i="8"/>
  <c r="D9" i="8"/>
  <c r="E9" i="8"/>
  <c r="F9" i="8"/>
  <c r="J9" i="8"/>
  <c r="K9" i="8"/>
  <c r="L9" i="8"/>
  <c r="B10" i="8"/>
  <c r="C10" i="8"/>
  <c r="D10" i="8"/>
  <c r="E10" i="8"/>
  <c r="F10" i="8"/>
  <c r="J10" i="8"/>
  <c r="K10" i="8"/>
  <c r="L10" i="8"/>
  <c r="B11" i="8"/>
  <c r="C11" i="8"/>
  <c r="D11" i="8"/>
  <c r="E11" i="8"/>
  <c r="F11" i="8"/>
  <c r="J11" i="8"/>
  <c r="K11" i="8"/>
  <c r="L11" i="8"/>
  <c r="B12" i="8"/>
  <c r="C12" i="8"/>
  <c r="D12" i="8"/>
  <c r="E12" i="8"/>
  <c r="F12" i="8"/>
  <c r="J12" i="8"/>
  <c r="K12" i="8"/>
  <c r="L12" i="8"/>
  <c r="B13" i="8"/>
  <c r="C13" i="8"/>
  <c r="D13" i="8"/>
  <c r="E13" i="8"/>
  <c r="F13" i="8"/>
  <c r="J13" i="8"/>
  <c r="K13" i="8"/>
  <c r="L13" i="8"/>
  <c r="B14" i="8"/>
  <c r="C14" i="8"/>
  <c r="D14" i="8"/>
  <c r="E14" i="8"/>
  <c r="F14" i="8"/>
  <c r="J14" i="8"/>
  <c r="K14" i="8"/>
  <c r="L14" i="8"/>
  <c r="B15" i="8"/>
  <c r="C15" i="8"/>
  <c r="D15" i="8"/>
  <c r="E15" i="8"/>
  <c r="F15" i="8"/>
  <c r="J15" i="8"/>
  <c r="K15" i="8"/>
  <c r="L15" i="8"/>
  <c r="B16" i="8"/>
  <c r="C16" i="8"/>
  <c r="D16" i="8"/>
  <c r="E16" i="8"/>
  <c r="F16" i="8"/>
  <c r="J16" i="8"/>
  <c r="K16" i="8"/>
  <c r="L16" i="8"/>
  <c r="B17" i="8"/>
  <c r="C17" i="8"/>
  <c r="D17" i="8"/>
  <c r="E17" i="8"/>
  <c r="F17" i="8"/>
  <c r="J17" i="8"/>
  <c r="K17" i="8"/>
  <c r="L17" i="8"/>
  <c r="B18" i="8"/>
  <c r="C18" i="8"/>
  <c r="D18" i="8"/>
  <c r="E18" i="8"/>
  <c r="F18" i="8"/>
  <c r="J18" i="8"/>
  <c r="K18" i="8"/>
  <c r="L18" i="8"/>
  <c r="B19" i="8"/>
  <c r="C19" i="8"/>
  <c r="D19" i="8"/>
  <c r="E19" i="8"/>
  <c r="F19" i="8"/>
  <c r="J19" i="8"/>
  <c r="K19" i="8"/>
  <c r="L19" i="8"/>
  <c r="B20" i="8"/>
  <c r="C20" i="8"/>
  <c r="D20" i="8"/>
  <c r="E20" i="8"/>
  <c r="F20" i="8"/>
  <c r="J20" i="8"/>
  <c r="K20" i="8"/>
  <c r="L20" i="8"/>
  <c r="B21" i="8"/>
  <c r="C21" i="8"/>
  <c r="D21" i="8"/>
  <c r="E21" i="8"/>
  <c r="F21" i="8"/>
  <c r="J21" i="8"/>
  <c r="K21" i="8"/>
  <c r="L21" i="8"/>
  <c r="B22" i="8"/>
  <c r="C22" i="8"/>
  <c r="D22" i="8"/>
  <c r="E22" i="8"/>
  <c r="F22" i="8"/>
  <c r="J22" i="8"/>
  <c r="K22" i="8"/>
  <c r="L22" i="8"/>
  <c r="B23" i="8"/>
  <c r="C23" i="8"/>
  <c r="D23" i="8"/>
  <c r="E23" i="8"/>
  <c r="F23" i="8"/>
  <c r="J23" i="8"/>
  <c r="K23" i="8"/>
  <c r="L23" i="8"/>
  <c r="B24" i="8"/>
  <c r="C24" i="8"/>
  <c r="D24" i="8"/>
  <c r="E24" i="8"/>
  <c r="F24" i="8"/>
  <c r="J24" i="8"/>
  <c r="K24" i="8"/>
  <c r="L24" i="8"/>
  <c r="B25" i="8"/>
  <c r="C25" i="8"/>
  <c r="D25" i="8"/>
  <c r="E25" i="8"/>
  <c r="F25" i="8"/>
  <c r="J25" i="8"/>
  <c r="K25" i="8"/>
  <c r="L25" i="8"/>
  <c r="B26" i="8"/>
  <c r="C26" i="8"/>
  <c r="D26" i="8"/>
  <c r="E26" i="8"/>
  <c r="F26" i="8"/>
  <c r="J26" i="8"/>
  <c r="K26" i="8"/>
  <c r="L26" i="8"/>
  <c r="B27" i="8"/>
  <c r="C27" i="8"/>
  <c r="D27" i="8"/>
  <c r="E27" i="8"/>
  <c r="F27" i="8"/>
  <c r="J27" i="8"/>
  <c r="K27" i="8"/>
  <c r="L27" i="8"/>
  <c r="B28" i="8"/>
  <c r="C28" i="8"/>
  <c r="D28" i="8"/>
  <c r="E28" i="8"/>
  <c r="F28" i="8"/>
  <c r="J28" i="8"/>
  <c r="K28" i="8"/>
  <c r="L28" i="8"/>
  <c r="B29" i="8"/>
  <c r="C29" i="8"/>
  <c r="D29" i="8"/>
  <c r="E29" i="8"/>
  <c r="F29" i="8"/>
  <c r="J29" i="8"/>
  <c r="K29" i="8"/>
  <c r="L29" i="8"/>
  <c r="B30" i="8"/>
  <c r="C30" i="8"/>
  <c r="D30" i="8"/>
  <c r="E30" i="8"/>
  <c r="F30" i="8"/>
  <c r="J30" i="8"/>
  <c r="K30" i="8"/>
  <c r="L30" i="8"/>
  <c r="B31" i="8"/>
  <c r="C31" i="8"/>
  <c r="D31" i="8"/>
  <c r="E31" i="8"/>
  <c r="F31" i="8"/>
  <c r="J31" i="8"/>
  <c r="K31" i="8"/>
  <c r="L31" i="8"/>
  <c r="B32" i="8"/>
  <c r="C32" i="8"/>
  <c r="D32" i="8"/>
  <c r="E32" i="8"/>
  <c r="F32" i="8"/>
  <c r="J32" i="8"/>
  <c r="K32" i="8"/>
  <c r="L32" i="8"/>
  <c r="B33" i="8"/>
  <c r="C33" i="8"/>
  <c r="D33" i="8"/>
  <c r="E33" i="8"/>
  <c r="F33" i="8"/>
  <c r="J33" i="8"/>
  <c r="K33" i="8"/>
  <c r="L33" i="8"/>
  <c r="B34" i="8"/>
  <c r="C34" i="8"/>
  <c r="D34" i="8"/>
  <c r="E34" i="8"/>
  <c r="F34" i="8"/>
  <c r="J34" i="8"/>
  <c r="K34" i="8"/>
  <c r="L34" i="8"/>
  <c r="B35" i="8"/>
  <c r="C35" i="8"/>
  <c r="D35" i="8"/>
  <c r="E35" i="8"/>
  <c r="F35" i="8"/>
  <c r="J35" i="8"/>
  <c r="K35" i="8"/>
  <c r="L35" i="8"/>
  <c r="B36" i="8"/>
  <c r="C36" i="8"/>
  <c r="D36" i="8"/>
  <c r="E36" i="8"/>
  <c r="F36" i="8"/>
  <c r="J36" i="8"/>
  <c r="K36" i="8"/>
  <c r="L36" i="8"/>
  <c r="B37" i="8"/>
  <c r="C37" i="8"/>
  <c r="D37" i="8"/>
  <c r="E37" i="8"/>
  <c r="F37" i="8"/>
  <c r="J37" i="8"/>
  <c r="K37" i="8"/>
  <c r="L37" i="8"/>
  <c r="B38" i="8"/>
  <c r="C38" i="8"/>
  <c r="D38" i="8"/>
  <c r="E38" i="8"/>
  <c r="F38" i="8"/>
  <c r="J38" i="8"/>
  <c r="K38" i="8"/>
  <c r="L38" i="8"/>
  <c r="B39" i="8"/>
  <c r="C39" i="8"/>
  <c r="D39" i="8"/>
  <c r="E39" i="8"/>
  <c r="F39" i="8"/>
  <c r="J39" i="8"/>
  <c r="K39" i="8"/>
  <c r="L39" i="8"/>
  <c r="P5" i="1"/>
  <c r="Q6" i="1"/>
  <c r="Q7" i="1"/>
  <c r="Q8" i="1"/>
  <c r="P9" i="1"/>
  <c r="Q10" i="1"/>
  <c r="Q11" i="1"/>
  <c r="P12" i="1"/>
  <c r="Q13" i="1"/>
  <c r="Q14" i="1"/>
  <c r="P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P38" i="1"/>
  <c r="P39" i="1"/>
  <c r="Q40" i="1"/>
  <c r="Q41" i="1"/>
  <c r="Q42" i="1"/>
  <c r="Q43" i="1"/>
  <c r="Q44" i="1"/>
  <c r="Q45" i="1"/>
  <c r="Q46" i="1"/>
  <c r="Q47" i="1"/>
  <c r="Q48" i="1"/>
  <c r="Q49" i="1"/>
  <c r="P50" i="1"/>
  <c r="Q51" i="1"/>
  <c r="P52" i="1"/>
  <c r="Q53" i="1"/>
  <c r="Q54" i="1"/>
  <c r="Q55" i="1"/>
  <c r="Q56" i="1"/>
  <c r="P57" i="1"/>
  <c r="Q58" i="1"/>
  <c r="Q59" i="1"/>
  <c r="Q60" i="1"/>
  <c r="Q61" i="1"/>
  <c r="Q62" i="1"/>
  <c r="P63" i="1"/>
  <c r="Q64" i="1"/>
  <c r="Q65" i="1"/>
  <c r="Q66" i="1"/>
  <c r="Q67" i="1"/>
  <c r="Q68" i="1"/>
  <c r="Q69" i="1"/>
  <c r="P70" i="1"/>
  <c r="Q71" i="1"/>
  <c r="Q72" i="1"/>
  <c r="Q73" i="1"/>
  <c r="P74" i="1"/>
  <c r="Q75" i="1"/>
  <c r="Q76" i="1"/>
  <c r="P77" i="1"/>
  <c r="Q78" i="1"/>
  <c r="Q79" i="1"/>
  <c r="Q80" i="1"/>
  <c r="Q81" i="1"/>
  <c r="Q82" i="1"/>
  <c r="Q83" i="1"/>
  <c r="Q84" i="1"/>
  <c r="Q85" i="1"/>
  <c r="Q86" i="1"/>
  <c r="P87" i="1"/>
  <c r="P88" i="1"/>
  <c r="Q89" i="1"/>
  <c r="P90" i="1"/>
  <c r="Q91" i="1"/>
  <c r="Q92" i="1"/>
  <c r="P93" i="1"/>
  <c r="Q94" i="1"/>
  <c r="Q95" i="1"/>
  <c r="Q96" i="1"/>
  <c r="Q97" i="1"/>
  <c r="Q98" i="1"/>
  <c r="P99" i="1"/>
  <c r="Q100" i="1"/>
  <c r="Q101" i="1"/>
  <c r="Q102" i="1"/>
  <c r="Q103" i="1"/>
  <c r="P104" i="1"/>
  <c r="Q105" i="1"/>
  <c r="Q106" i="1"/>
  <c r="P107" i="1"/>
  <c r="P108" i="1"/>
  <c r="P109" i="1"/>
  <c r="P110" i="1"/>
  <c r="Q111" i="1"/>
  <c r="P112" i="1"/>
  <c r="Q113" i="1"/>
  <c r="Q114" i="1"/>
  <c r="Q115" i="1"/>
  <c r="P116" i="1"/>
  <c r="Q117" i="1"/>
  <c r="Q118" i="1"/>
  <c r="Q119" i="1"/>
  <c r="P120" i="1"/>
  <c r="Q121" i="1"/>
  <c r="Q122" i="1"/>
  <c r="Q123" i="1"/>
  <c r="P124" i="1"/>
  <c r="Q125" i="1"/>
  <c r="Q126" i="1"/>
  <c r="Q127" i="1"/>
  <c r="P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P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P171" i="1"/>
  <c r="Q172" i="1"/>
  <c r="Q173" i="1"/>
  <c r="P174" i="1"/>
  <c r="Q175" i="1"/>
  <c r="Q176" i="1"/>
  <c r="Q177" i="1"/>
  <c r="Q178" i="1"/>
  <c r="Q179" i="1"/>
  <c r="Q180" i="1"/>
  <c r="Q181" i="1"/>
  <c r="Q182" i="1"/>
  <c r="Q183" i="1"/>
  <c r="Q184" i="1"/>
  <c r="P185" i="1"/>
  <c r="Q186" i="1"/>
  <c r="Q187" i="1"/>
  <c r="Q188" i="1"/>
  <c r="Q189" i="1"/>
  <c r="Q190" i="1"/>
  <c r="Q191" i="1"/>
  <c r="Q192" i="1"/>
  <c r="Q193" i="1"/>
  <c r="Q194" i="1"/>
  <c r="Q195" i="1"/>
  <c r="Q196" i="1"/>
  <c r="P197" i="1"/>
  <c r="Q198" i="1"/>
  <c r="Q199" i="1"/>
  <c r="Q200" i="1"/>
  <c r="Q201" i="1"/>
  <c r="Q202" i="1"/>
  <c r="Q203" i="1"/>
  <c r="Q204" i="1"/>
  <c r="Q205" i="1"/>
  <c r="Q206" i="1"/>
  <c r="Q207" i="1"/>
  <c r="P208" i="1"/>
  <c r="Q209" i="1"/>
  <c r="Q210" i="1"/>
  <c r="Q211" i="1"/>
  <c r="Q212" i="1"/>
  <c r="P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P227" i="1"/>
  <c r="Q228" i="1"/>
  <c r="Q229" i="1"/>
  <c r="Q230" i="1"/>
  <c r="Q231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4" i="1"/>
  <c r="N5" i="1"/>
  <c r="N9" i="1"/>
  <c r="N12" i="1"/>
  <c r="N15" i="1"/>
  <c r="N38" i="1"/>
  <c r="N39" i="1"/>
  <c r="N50" i="1"/>
  <c r="N52" i="1"/>
  <c r="N57" i="1"/>
  <c r="N63" i="1"/>
  <c r="N70" i="1"/>
  <c r="N74" i="1"/>
  <c r="N77" i="1"/>
  <c r="N87" i="1"/>
  <c r="N88" i="1"/>
  <c r="N90" i="1"/>
  <c r="N93" i="1"/>
  <c r="N99" i="1"/>
  <c r="N104" i="1"/>
  <c r="N107" i="1"/>
  <c r="N108" i="1"/>
  <c r="N109" i="1"/>
  <c r="N110" i="1"/>
  <c r="N112" i="1"/>
  <c r="N116" i="1"/>
  <c r="N120" i="1"/>
  <c r="N124" i="1"/>
  <c r="N128" i="1"/>
  <c r="N141" i="1"/>
  <c r="N171" i="1"/>
  <c r="N174" i="1"/>
  <c r="N185" i="1"/>
  <c r="N197" i="1"/>
  <c r="N208" i="1"/>
  <c r="N213" i="1"/>
  <c r="N227" i="1"/>
  <c r="M5" i="1"/>
  <c r="M9" i="1"/>
  <c r="M12" i="1"/>
  <c r="M15" i="1"/>
  <c r="M38" i="1"/>
  <c r="M39" i="1"/>
  <c r="M50" i="1"/>
  <c r="M52" i="1"/>
  <c r="M57" i="1"/>
  <c r="M63" i="1"/>
  <c r="M70" i="1"/>
  <c r="M74" i="1"/>
  <c r="M77" i="1"/>
  <c r="M87" i="1"/>
  <c r="M88" i="1"/>
  <c r="M90" i="1"/>
  <c r="M93" i="1"/>
  <c r="M99" i="1"/>
  <c r="M104" i="1"/>
  <c r="M107" i="1"/>
  <c r="M108" i="1"/>
  <c r="M109" i="1"/>
  <c r="M110" i="1"/>
  <c r="M112" i="1"/>
  <c r="M116" i="1"/>
  <c r="M120" i="1"/>
  <c r="M124" i="1"/>
  <c r="M128" i="1"/>
  <c r="M141" i="1"/>
  <c r="M171" i="1"/>
  <c r="M174" i="1"/>
  <c r="M185" i="1"/>
  <c r="M197" i="1"/>
  <c r="M208" i="1"/>
  <c r="M213" i="1"/>
  <c r="M227" i="1"/>
  <c r="R5" i="12" l="1"/>
  <c r="R7" i="12"/>
  <c r="R8" i="12"/>
  <c r="R10" i="12"/>
  <c r="R11" i="12"/>
  <c r="R12" i="12"/>
  <c r="R13" i="12"/>
  <c r="R14" i="12"/>
  <c r="R15" i="12"/>
  <c r="R16" i="12"/>
  <c r="R17" i="12"/>
  <c r="R19" i="12"/>
  <c r="R32" i="12"/>
  <c r="R34" i="12"/>
  <c r="R35" i="12"/>
  <c r="R36" i="12"/>
  <c r="R38" i="12"/>
  <c r="R39" i="12"/>
  <c r="R40" i="12"/>
  <c r="R41" i="12"/>
  <c r="R42" i="12"/>
  <c r="R43" i="12"/>
  <c r="R45" i="12"/>
  <c r="R23" i="12"/>
  <c r="R24" i="12"/>
  <c r="R26" i="12"/>
  <c r="R27" i="12"/>
  <c r="R28" i="12"/>
  <c r="R29" i="12"/>
  <c r="R31" i="12"/>
  <c r="R21" i="12"/>
  <c r="E47" i="12"/>
  <c r="L47" i="12"/>
  <c r="I47" i="12"/>
  <c r="G47" i="12"/>
  <c r="J47" i="12"/>
  <c r="F47" i="12"/>
  <c r="H47" i="12"/>
  <c r="K47" i="12"/>
  <c r="K49" i="8"/>
  <c r="I239" i="1"/>
  <c r="I240" i="1" s="1"/>
  <c r="E45" i="8"/>
  <c r="E46" i="8" s="1"/>
  <c r="E47" i="8" s="1"/>
  <c r="J45" i="8"/>
  <c r="J46" i="8" s="1"/>
  <c r="Q40" i="8"/>
  <c r="I45" i="8"/>
  <c r="I46" i="8" s="1"/>
  <c r="K45" i="8"/>
  <c r="K46" i="8" s="1"/>
  <c r="K47" i="8" s="1"/>
  <c r="P7" i="12"/>
  <c r="P20" i="12"/>
  <c r="P21" i="12"/>
  <c r="G49" i="8"/>
  <c r="H45" i="8"/>
  <c r="H46" i="8" s="1"/>
  <c r="G46" i="8"/>
  <c r="G47" i="8" s="1"/>
  <c r="K239" i="1"/>
  <c r="K240" i="1" s="1"/>
  <c r="P16" i="12"/>
  <c r="L49" i="8"/>
  <c r="P46" i="12"/>
  <c r="J49" i="8"/>
  <c r="E49" i="8"/>
  <c r="Q5" i="11"/>
  <c r="Q16" i="11"/>
  <c r="Q22" i="11"/>
  <c r="Q26" i="11"/>
  <c r="Q33" i="11"/>
  <c r="Q38" i="11"/>
  <c r="Q40" i="11"/>
  <c r="Q34" i="13"/>
  <c r="D49" i="8"/>
  <c r="G240" i="1"/>
  <c r="M43" i="12"/>
  <c r="H239" i="1"/>
  <c r="H240" i="1" s="1"/>
  <c r="E240" i="1"/>
  <c r="L45" i="8"/>
  <c r="D240" i="1"/>
  <c r="D242" i="1" s="1"/>
  <c r="D45" i="8"/>
  <c r="O40" i="8"/>
  <c r="F45" i="8"/>
  <c r="F46" i="8" s="1"/>
  <c r="F47" i="8" s="1"/>
  <c r="F238" i="1"/>
  <c r="F239" i="1" s="1"/>
  <c r="F240" i="1" s="1"/>
  <c r="F49" i="8"/>
  <c r="Q31" i="8"/>
  <c r="Q29" i="8"/>
  <c r="Q16" i="8"/>
  <c r="L239" i="1"/>
  <c r="L240" i="1" s="1"/>
  <c r="O33" i="9"/>
  <c r="O12" i="11"/>
  <c r="Q27" i="9"/>
  <c r="Q34" i="9"/>
  <c r="O31" i="10"/>
  <c r="Q15" i="8"/>
  <c r="Q28" i="8"/>
  <c r="Q20" i="8"/>
  <c r="O7" i="8"/>
  <c r="Q38" i="8"/>
  <c r="Q26" i="8"/>
  <c r="Q18" i="8"/>
  <c r="Q9" i="8"/>
  <c r="Q6" i="8"/>
  <c r="Q4" i="9"/>
  <c r="O10" i="11"/>
  <c r="Q39" i="11"/>
  <c r="Q28" i="9"/>
  <c r="Q17" i="8"/>
  <c r="Q11" i="8"/>
  <c r="Q14" i="8"/>
  <c r="Q26" i="9"/>
  <c r="Q24" i="9"/>
  <c r="Q15" i="11"/>
  <c r="Q28" i="11"/>
  <c r="Q36" i="11"/>
  <c r="Q37" i="11"/>
  <c r="O24" i="9"/>
  <c r="Q35" i="8"/>
  <c r="Q32" i="8"/>
  <c r="Q30" i="8"/>
  <c r="Q18" i="9"/>
  <c r="Q19" i="9"/>
  <c r="Q30" i="9"/>
  <c r="O15" i="9"/>
  <c r="O27" i="9"/>
  <c r="O39" i="10"/>
  <c r="O6" i="11"/>
  <c r="O8" i="9"/>
  <c r="O13" i="9"/>
  <c r="O25" i="9"/>
  <c r="Q20" i="11"/>
  <c r="Q21" i="11"/>
  <c r="Q24" i="11"/>
  <c r="N29" i="12"/>
  <c r="N41" i="12"/>
  <c r="O14" i="9"/>
  <c r="O19" i="9"/>
  <c r="M24" i="12"/>
  <c r="Q37" i="8"/>
  <c r="Q33" i="8"/>
  <c r="O31" i="8"/>
  <c r="O29" i="8"/>
  <c r="O26" i="8"/>
  <c r="Q24" i="8"/>
  <c r="Q21" i="8"/>
  <c r="O20" i="8"/>
  <c r="Q13" i="8"/>
  <c r="Q12" i="8"/>
  <c r="Q8" i="8"/>
  <c r="Q7" i="8"/>
  <c r="O6" i="8"/>
  <c r="O4" i="8"/>
  <c r="Q7" i="9"/>
  <c r="Q11" i="9"/>
  <c r="Q11" i="11"/>
  <c r="O15" i="11"/>
  <c r="O17" i="11"/>
  <c r="O18" i="11"/>
  <c r="O30" i="11"/>
  <c r="O31" i="11"/>
  <c r="O32" i="11"/>
  <c r="N15" i="12"/>
  <c r="Q38" i="9"/>
  <c r="O33" i="10"/>
  <c r="O35" i="10"/>
  <c r="O21" i="11"/>
  <c r="Q29" i="9"/>
  <c r="Q31" i="9"/>
  <c r="O6" i="10"/>
  <c r="O7" i="10"/>
  <c r="Q8" i="10"/>
  <c r="Q10" i="10"/>
  <c r="Q12" i="10"/>
  <c r="Q14" i="10"/>
  <c r="Q15" i="10"/>
  <c r="Q16" i="10"/>
  <c r="Q18" i="10"/>
  <c r="O29" i="10"/>
  <c r="Q6" i="11"/>
  <c r="Q7" i="11"/>
  <c r="Q9" i="11"/>
  <c r="Q25" i="11"/>
  <c r="Q27" i="11"/>
  <c r="Q31" i="11"/>
  <c r="O33" i="11"/>
  <c r="O41" i="11"/>
  <c r="Q9" i="12"/>
  <c r="Q18" i="12"/>
  <c r="O25" i="12"/>
  <c r="O43" i="12"/>
  <c r="O26" i="13"/>
  <c r="O35" i="13"/>
  <c r="O39" i="13"/>
  <c r="O41" i="13"/>
  <c r="Q36" i="8"/>
  <c r="Q10" i="8"/>
  <c r="Q5" i="8"/>
  <c r="O38" i="8"/>
  <c r="O36" i="8"/>
  <c r="O35" i="8"/>
  <c r="O33" i="8"/>
  <c r="O32" i="8"/>
  <c r="O21" i="8"/>
  <c r="O13" i="8"/>
  <c r="O8" i="8"/>
  <c r="Q23" i="8"/>
  <c r="D41" i="8"/>
  <c r="O37" i="8"/>
  <c r="O30" i="8"/>
  <c r="O28" i="8"/>
  <c r="O24" i="8"/>
  <c r="O23" i="8"/>
  <c r="O18" i="8"/>
  <c r="O17" i="8"/>
  <c r="O16" i="8"/>
  <c r="O15" i="8"/>
  <c r="O14" i="8"/>
  <c r="O10" i="8"/>
  <c r="O6" i="9"/>
  <c r="O22" i="9"/>
  <c r="O23" i="9"/>
  <c r="D40" i="9"/>
  <c r="L40" i="9"/>
  <c r="Q6" i="9"/>
  <c r="Q8" i="9"/>
  <c r="O9" i="9"/>
  <c r="Q10" i="9"/>
  <c r="Q13" i="9"/>
  <c r="Q15" i="9"/>
  <c r="O17" i="9"/>
  <c r="O21" i="9"/>
  <c r="Q22" i="9"/>
  <c r="Q23" i="9"/>
  <c r="Q25" i="9"/>
  <c r="O26" i="9"/>
  <c r="Q32" i="9"/>
  <c r="O34" i="9"/>
  <c r="Q36" i="9"/>
  <c r="Q37" i="9"/>
  <c r="O12" i="8"/>
  <c r="O11" i="8"/>
  <c r="O9" i="8"/>
  <c r="O5" i="8"/>
  <c r="O10" i="9"/>
  <c r="O31" i="9"/>
  <c r="O14" i="11"/>
  <c r="O4" i="9"/>
  <c r="O5" i="9"/>
  <c r="O7" i="9"/>
  <c r="O11" i="9"/>
  <c r="Q12" i="9"/>
  <c r="Q14" i="9"/>
  <c r="Q16" i="9"/>
  <c r="O18" i="9"/>
  <c r="Q20" i="9"/>
  <c r="K41" i="10"/>
  <c r="O9" i="10"/>
  <c r="O11" i="10"/>
  <c r="O15" i="10"/>
  <c r="O17" i="10"/>
  <c r="Q19" i="10"/>
  <c r="Q20" i="10"/>
  <c r="Q22" i="10"/>
  <c r="Q23" i="10"/>
  <c r="Q24" i="10"/>
  <c r="Q26" i="10"/>
  <c r="O36" i="10"/>
  <c r="O29" i="9"/>
  <c r="O36" i="9"/>
  <c r="Q6" i="10"/>
  <c r="Q28" i="10"/>
  <c r="Q30" i="10"/>
  <c r="Q31" i="10"/>
  <c r="Q32" i="10"/>
  <c r="Q34" i="10"/>
  <c r="Q36" i="10"/>
  <c r="Q38" i="10"/>
  <c r="Q40" i="10"/>
  <c r="O4" i="11"/>
  <c r="O8" i="11"/>
  <c r="Q12" i="11"/>
  <c r="O13" i="11"/>
  <c r="Q14" i="11"/>
  <c r="O16" i="11"/>
  <c r="O28" i="9"/>
  <c r="O32" i="9"/>
  <c r="Q33" i="9"/>
  <c r="O35" i="9"/>
  <c r="O38" i="9"/>
  <c r="Q39" i="9"/>
  <c r="O10" i="10"/>
  <c r="O14" i="10"/>
  <c r="O18" i="10"/>
  <c r="O19" i="10"/>
  <c r="O23" i="10"/>
  <c r="O25" i="10"/>
  <c r="L42" i="11"/>
  <c r="O7" i="11"/>
  <c r="O9" i="11"/>
  <c r="O11" i="11"/>
  <c r="Q13" i="11"/>
  <c r="L42" i="13"/>
  <c r="Q17" i="11"/>
  <c r="Q18" i="11"/>
  <c r="O19" i="11"/>
  <c r="O20" i="11"/>
  <c r="O23" i="11"/>
  <c r="O28" i="11"/>
  <c r="Q29" i="11"/>
  <c r="O35" i="11"/>
  <c r="O36" i="11"/>
  <c r="O37" i="11"/>
  <c r="M12" i="12"/>
  <c r="Q25" i="12"/>
  <c r="Q30" i="12"/>
  <c r="Q37" i="12"/>
  <c r="Q4" i="13"/>
  <c r="Q6" i="13"/>
  <c r="Q7" i="13"/>
  <c r="Q11" i="13"/>
  <c r="Q12" i="13"/>
  <c r="Q13" i="13"/>
  <c r="Q14" i="13"/>
  <c r="Q16" i="13"/>
  <c r="Q17" i="13"/>
  <c r="Q21" i="13"/>
  <c r="Q22" i="13"/>
  <c r="Q24" i="13"/>
  <c r="Q26" i="13"/>
  <c r="Q27" i="13"/>
  <c r="Q28" i="13"/>
  <c r="Q30" i="13"/>
  <c r="Q31" i="13"/>
  <c r="Q32" i="13"/>
  <c r="Q33" i="13"/>
  <c r="Q37" i="13"/>
  <c r="Q38" i="13"/>
  <c r="Q40" i="13"/>
  <c r="Q41" i="13"/>
  <c r="O24" i="11"/>
  <c r="O27" i="11"/>
  <c r="O34" i="11"/>
  <c r="O38" i="11"/>
  <c r="O40" i="11"/>
  <c r="O17" i="12"/>
  <c r="O22" i="12"/>
  <c r="O23" i="12"/>
  <c r="Q19" i="11"/>
  <c r="Q23" i="11"/>
  <c r="O25" i="11"/>
  <c r="O29" i="11"/>
  <c r="Q30" i="11"/>
  <c r="Q32" i="11"/>
  <c r="Q35" i="11"/>
  <c r="Q41" i="11"/>
  <c r="Q6" i="12"/>
  <c r="E48" i="12"/>
  <c r="I48" i="12"/>
  <c r="O12" i="12"/>
  <c r="O18" i="12"/>
  <c r="P27" i="12"/>
  <c r="P28" i="12"/>
  <c r="P32" i="12"/>
  <c r="N34" i="12"/>
  <c r="P35" i="12"/>
  <c r="N36" i="12"/>
  <c r="P39" i="12"/>
  <c r="M41" i="12"/>
  <c r="O5" i="13"/>
  <c r="O11" i="13"/>
  <c r="O16" i="13"/>
  <c r="O20" i="13"/>
  <c r="O24" i="13"/>
  <c r="O25" i="13"/>
  <c r="O30" i="13"/>
  <c r="O36" i="13"/>
  <c r="O40" i="13"/>
  <c r="O5" i="10"/>
  <c r="Q7" i="10"/>
  <c r="Q11" i="10"/>
  <c r="O13" i="10"/>
  <c r="O21" i="10"/>
  <c r="O22" i="10"/>
  <c r="O26" i="10"/>
  <c r="Q27" i="10"/>
  <c r="O32" i="10"/>
  <c r="Q37" i="10"/>
  <c r="I49" i="10"/>
  <c r="O8" i="10"/>
  <c r="O12" i="10"/>
  <c r="O16" i="10"/>
  <c r="O28" i="10"/>
  <c r="O34" i="10"/>
  <c r="Q5" i="10"/>
  <c r="Q9" i="10"/>
  <c r="Q13" i="10"/>
  <c r="Q17" i="10"/>
  <c r="O20" i="10"/>
  <c r="Q21" i="10"/>
  <c r="O24" i="10"/>
  <c r="Q25" i="10"/>
  <c r="O27" i="10"/>
  <c r="Q29" i="10"/>
  <c r="O37" i="10"/>
  <c r="O38" i="10"/>
  <c r="Q39" i="10"/>
  <c r="O6" i="13"/>
  <c r="M9" i="13"/>
  <c r="O14" i="13"/>
  <c r="O23" i="13"/>
  <c r="O33" i="13"/>
  <c r="O34" i="13"/>
  <c r="N9" i="13"/>
  <c r="O13" i="13"/>
  <c r="O15" i="13"/>
  <c r="O19" i="13"/>
  <c r="Q20" i="13"/>
  <c r="Q25" i="13"/>
  <c r="O29" i="13"/>
  <c r="O32" i="13"/>
  <c r="O4" i="13"/>
  <c r="Q5" i="13"/>
  <c r="O7" i="13"/>
  <c r="O8" i="13"/>
  <c r="Q10" i="13"/>
  <c r="O12" i="13"/>
  <c r="Q15" i="13"/>
  <c r="O17" i="13"/>
  <c r="O18" i="13"/>
  <c r="Q19" i="13"/>
  <c r="O21" i="13"/>
  <c r="Q23" i="13"/>
  <c r="O27" i="13"/>
  <c r="Q29" i="13"/>
  <c r="O31" i="13"/>
  <c r="Q35" i="13"/>
  <c r="Q39" i="13"/>
  <c r="O10" i="12"/>
  <c r="O8" i="12"/>
  <c r="O9" i="12"/>
  <c r="O14" i="12"/>
  <c r="O15" i="12"/>
  <c r="O16" i="12"/>
  <c r="M16" i="12"/>
  <c r="N31" i="12"/>
  <c r="O34" i="12"/>
  <c r="M35" i="12"/>
  <c r="O36" i="12"/>
  <c r="O37" i="12"/>
  <c r="M40" i="12"/>
  <c r="N43" i="12"/>
  <c r="D47" i="12"/>
  <c r="M5" i="12"/>
  <c r="O6" i="12"/>
  <c r="O7" i="12"/>
  <c r="M7" i="12"/>
  <c r="M10" i="12"/>
  <c r="N12" i="12"/>
  <c r="O13" i="12"/>
  <c r="O19" i="12"/>
  <c r="O20" i="12"/>
  <c r="M20" i="12"/>
  <c r="O21" i="12"/>
  <c r="M21" i="12"/>
  <c r="O26" i="12"/>
  <c r="M27" i="12"/>
  <c r="M28" i="12"/>
  <c r="M29" i="12"/>
  <c r="O30" i="12"/>
  <c r="O31" i="12"/>
  <c r="M32" i="12"/>
  <c r="O33" i="12"/>
  <c r="N40" i="12"/>
  <c r="P42" i="12"/>
  <c r="N5" i="12"/>
  <c r="N10" i="12"/>
  <c r="O11" i="12"/>
  <c r="M15" i="12"/>
  <c r="P24" i="12"/>
  <c r="N28" i="12"/>
  <c r="O29" i="12"/>
  <c r="Q33" i="12"/>
  <c r="O38" i="12"/>
  <c r="N39" i="12"/>
  <c r="O40" i="12"/>
  <c r="Q44" i="12"/>
  <c r="P13" i="12"/>
  <c r="P14" i="12"/>
  <c r="P17" i="12"/>
  <c r="P19" i="12"/>
  <c r="P22" i="12"/>
  <c r="P23" i="12"/>
  <c r="I51" i="12"/>
  <c r="I50" i="13"/>
  <c r="I46" i="13"/>
  <c r="I43" i="13"/>
  <c r="F55" i="12"/>
  <c r="F51" i="12"/>
  <c r="J55" i="12"/>
  <c r="J51" i="12"/>
  <c r="O5" i="12"/>
  <c r="N7" i="12"/>
  <c r="M8" i="12"/>
  <c r="P10" i="12"/>
  <c r="M11" i="12"/>
  <c r="P12" i="12"/>
  <c r="M13" i="12"/>
  <c r="M14" i="12"/>
  <c r="P15" i="12"/>
  <c r="N16" i="12"/>
  <c r="M17" i="12"/>
  <c r="M19" i="12"/>
  <c r="N20" i="12"/>
  <c r="N21" i="12"/>
  <c r="M22" i="12"/>
  <c r="M23" i="12"/>
  <c r="N24" i="12"/>
  <c r="M26" i="12"/>
  <c r="N27" i="12"/>
  <c r="O28" i="12"/>
  <c r="P29" i="12"/>
  <c r="P31" i="12"/>
  <c r="N32" i="12"/>
  <c r="P34" i="12"/>
  <c r="N35" i="12"/>
  <c r="P36" i="12"/>
  <c r="M38" i="12"/>
  <c r="O44" i="12"/>
  <c r="O45" i="12"/>
  <c r="N45" i="12"/>
  <c r="M45" i="12"/>
  <c r="F48" i="12"/>
  <c r="I55" i="12"/>
  <c r="P26" i="12"/>
  <c r="E55" i="12"/>
  <c r="E50" i="13"/>
  <c r="E46" i="13"/>
  <c r="E43" i="13"/>
  <c r="G55" i="12"/>
  <c r="G51" i="12"/>
  <c r="G48" i="12"/>
  <c r="K55" i="12"/>
  <c r="K51" i="12"/>
  <c r="K48" i="12"/>
  <c r="P5" i="12"/>
  <c r="N8" i="12"/>
  <c r="N11" i="12"/>
  <c r="N13" i="12"/>
  <c r="N14" i="12"/>
  <c r="N17" i="12"/>
  <c r="N19" i="12"/>
  <c r="N22" i="12"/>
  <c r="N23" i="12"/>
  <c r="O24" i="12"/>
  <c r="N26" i="12"/>
  <c r="O27" i="12"/>
  <c r="M31" i="12"/>
  <c r="O32" i="12"/>
  <c r="M34" i="12"/>
  <c r="O35" i="12"/>
  <c r="M36" i="12"/>
  <c r="N38" i="12"/>
  <c r="P45" i="12"/>
  <c r="J48" i="12"/>
  <c r="P8" i="12"/>
  <c r="P11" i="12"/>
  <c r="P38" i="12"/>
  <c r="O42" i="12"/>
  <c r="N42" i="12"/>
  <c r="M42" i="12"/>
  <c r="D55" i="12"/>
  <c r="D51" i="12"/>
  <c r="D48" i="12"/>
  <c r="H55" i="12"/>
  <c r="H51" i="12"/>
  <c r="H48" i="12"/>
  <c r="L55" i="12"/>
  <c r="L51" i="12"/>
  <c r="L48" i="12"/>
  <c r="O39" i="12"/>
  <c r="M39" i="12"/>
  <c r="O46" i="12"/>
  <c r="N46" i="12"/>
  <c r="M46" i="12"/>
  <c r="E51" i="12"/>
  <c r="D42" i="13"/>
  <c r="H42" i="13"/>
  <c r="P40" i="12"/>
  <c r="O41" i="12"/>
  <c r="P43" i="12"/>
  <c r="F43" i="13"/>
  <c r="F46" i="13"/>
  <c r="J43" i="13"/>
  <c r="J50" i="13"/>
  <c r="E42" i="13"/>
  <c r="I42" i="13"/>
  <c r="J46" i="13"/>
  <c r="P41" i="12"/>
  <c r="G50" i="13"/>
  <c r="G46" i="13"/>
  <c r="G43" i="13"/>
  <c r="K50" i="13"/>
  <c r="K46" i="13"/>
  <c r="K43" i="13"/>
  <c r="F42" i="13"/>
  <c r="J42" i="13"/>
  <c r="O10" i="13"/>
  <c r="D50" i="13"/>
  <c r="D46" i="13"/>
  <c r="D43" i="13"/>
  <c r="H50" i="13"/>
  <c r="H46" i="13"/>
  <c r="H43" i="13"/>
  <c r="L50" i="13"/>
  <c r="L46" i="13"/>
  <c r="L43" i="13"/>
  <c r="G42" i="13"/>
  <c r="K42" i="13"/>
  <c r="Q8" i="13"/>
  <c r="F50" i="13"/>
  <c r="O9" i="13"/>
  <c r="O22" i="13"/>
  <c r="O28" i="13"/>
  <c r="Q36" i="13"/>
  <c r="P9" i="13"/>
  <c r="O37" i="13"/>
  <c r="O38" i="13"/>
  <c r="Q18" i="13"/>
  <c r="F49" i="10"/>
  <c r="F45" i="10"/>
  <c r="F42" i="10"/>
  <c r="J49" i="10"/>
  <c r="J45" i="10"/>
  <c r="J42" i="10"/>
  <c r="Q4" i="10"/>
  <c r="E41" i="10"/>
  <c r="E49" i="10"/>
  <c r="I45" i="10"/>
  <c r="G49" i="10"/>
  <c r="G45" i="10"/>
  <c r="K49" i="10"/>
  <c r="K45" i="10"/>
  <c r="K42" i="10"/>
  <c r="F41" i="10"/>
  <c r="J41" i="10"/>
  <c r="O30" i="10"/>
  <c r="O40" i="10"/>
  <c r="Q4" i="11"/>
  <c r="D49" i="10"/>
  <c r="D45" i="10"/>
  <c r="D46" i="10" s="1"/>
  <c r="D42" i="10"/>
  <c r="H49" i="10"/>
  <c r="H45" i="10"/>
  <c r="L49" i="10"/>
  <c r="L45" i="10"/>
  <c r="L42" i="10"/>
  <c r="O5" i="11"/>
  <c r="E50" i="11"/>
  <c r="E46" i="11"/>
  <c r="E43" i="11"/>
  <c r="I50" i="11"/>
  <c r="I46" i="11"/>
  <c r="E42" i="10"/>
  <c r="O4" i="10"/>
  <c r="D41" i="10"/>
  <c r="L41" i="10"/>
  <c r="Q33" i="10"/>
  <c r="Q35" i="10"/>
  <c r="E45" i="10"/>
  <c r="D42" i="11"/>
  <c r="F43" i="11"/>
  <c r="F46" i="11"/>
  <c r="J43" i="11"/>
  <c r="J50" i="11"/>
  <c r="E42" i="11"/>
  <c r="J46" i="11"/>
  <c r="G50" i="11"/>
  <c r="G46" i="11"/>
  <c r="K50" i="11"/>
  <c r="K46" i="11"/>
  <c r="K43" i="11"/>
  <c r="F42" i="11"/>
  <c r="J42" i="11"/>
  <c r="D50" i="11"/>
  <c r="D46" i="11"/>
  <c r="D43" i="11"/>
  <c r="H50" i="11"/>
  <c r="H46" i="11"/>
  <c r="L50" i="11"/>
  <c r="L46" i="11"/>
  <c r="L43" i="11"/>
  <c r="K42" i="11"/>
  <c r="Q8" i="11"/>
  <c r="Q10" i="11"/>
  <c r="F50" i="11"/>
  <c r="O22" i="11"/>
  <c r="O26" i="11"/>
  <c r="O39" i="11"/>
  <c r="Q34" i="11"/>
  <c r="E48" i="9"/>
  <c r="E44" i="9"/>
  <c r="E41" i="9"/>
  <c r="I48" i="9"/>
  <c r="I44" i="9"/>
  <c r="F41" i="9"/>
  <c r="F44" i="9"/>
  <c r="J41" i="9"/>
  <c r="J48" i="9"/>
  <c r="E40" i="9"/>
  <c r="J44" i="9"/>
  <c r="G48" i="9"/>
  <c r="G44" i="9"/>
  <c r="K48" i="9"/>
  <c r="K44" i="9"/>
  <c r="K41" i="9"/>
  <c r="F40" i="9"/>
  <c r="J40" i="9"/>
  <c r="O12" i="9"/>
  <c r="O16" i="9"/>
  <c r="O20" i="9"/>
  <c r="D48" i="9"/>
  <c r="D44" i="9"/>
  <c r="D41" i="9"/>
  <c r="H48" i="9"/>
  <c r="H44" i="9"/>
  <c r="L48" i="9"/>
  <c r="L44" i="9"/>
  <c r="L41" i="9"/>
  <c r="K40" i="9"/>
  <c r="Q5" i="9"/>
  <c r="Q9" i="9"/>
  <c r="Q17" i="9"/>
  <c r="Q21" i="9"/>
  <c r="F48" i="9"/>
  <c r="O30" i="9"/>
  <c r="O37" i="9"/>
  <c r="Q35" i="9"/>
  <c r="O39" i="9"/>
  <c r="J41" i="8"/>
  <c r="E42" i="8"/>
  <c r="E41" i="8"/>
  <c r="Q39" i="8"/>
  <c r="O39" i="8"/>
  <c r="Q34" i="8"/>
  <c r="Q27" i="8"/>
  <c r="O27" i="8"/>
  <c r="Q22" i="8"/>
  <c r="Q19" i="8"/>
  <c r="O19" i="8"/>
  <c r="O34" i="8"/>
  <c r="L41" i="8"/>
  <c r="Q25" i="8"/>
  <c r="O25" i="8"/>
  <c r="L42" i="8"/>
  <c r="D42" i="8"/>
  <c r="K41" i="8"/>
  <c r="K42" i="8"/>
  <c r="F41" i="8"/>
  <c r="Q4" i="8"/>
  <c r="O22" i="8"/>
  <c r="J42" i="8"/>
  <c r="F42" i="8"/>
  <c r="I47" i="8" l="1"/>
  <c r="I48" i="8" s="1"/>
  <c r="E48" i="8"/>
  <c r="E50" i="8" s="1"/>
  <c r="H47" i="8"/>
  <c r="H48" i="8" s="1"/>
  <c r="H50" i="8" s="1"/>
  <c r="K48" i="8"/>
  <c r="K50" i="8" s="1"/>
  <c r="G48" i="8"/>
  <c r="L46" i="8"/>
  <c r="L47" i="8" s="1"/>
  <c r="D46" i="8"/>
  <c r="J47" i="8"/>
  <c r="J48" i="8" s="1"/>
  <c r="F48" i="8"/>
  <c r="F50" i="8" s="1"/>
  <c r="E52" i="12"/>
  <c r="L52" i="12"/>
  <c r="K52" i="12"/>
  <c r="K53" i="12" s="1"/>
  <c r="K54" i="12" s="1"/>
  <c r="D47" i="13"/>
  <c r="D48" i="13" s="1"/>
  <c r="J47" i="13"/>
  <c r="F52" i="12"/>
  <c r="F53" i="12" s="1"/>
  <c r="F54" i="12" s="1"/>
  <c r="I52" i="12"/>
  <c r="H47" i="13"/>
  <c r="H48" i="13" s="1"/>
  <c r="H49" i="13" s="1"/>
  <c r="G47" i="13"/>
  <c r="G48" i="13" s="1"/>
  <c r="G49" i="13" s="1"/>
  <c r="D52" i="12"/>
  <c r="E47" i="13"/>
  <c r="L47" i="13"/>
  <c r="L48" i="13" s="1"/>
  <c r="L49" i="13" s="1"/>
  <c r="K47" i="13"/>
  <c r="K48" i="13" s="1"/>
  <c r="K49" i="13" s="1"/>
  <c r="F47" i="13"/>
  <c r="H52" i="12"/>
  <c r="G52" i="12"/>
  <c r="G53" i="12" s="1"/>
  <c r="G54" i="12" s="1"/>
  <c r="J52" i="12"/>
  <c r="J53" i="12" s="1"/>
  <c r="J54" i="12" s="1"/>
  <c r="I47" i="13"/>
  <c r="H47" i="11"/>
  <c r="H48" i="11" s="1"/>
  <c r="G47" i="11"/>
  <c r="G48" i="11" s="1"/>
  <c r="E46" i="10"/>
  <c r="E47" i="11"/>
  <c r="L46" i="10"/>
  <c r="I47" i="11"/>
  <c r="L47" i="11"/>
  <c r="L48" i="11" s="1"/>
  <c r="L49" i="11" s="1"/>
  <c r="K47" i="11"/>
  <c r="K48" i="11" s="1"/>
  <c r="K49" i="11" s="1"/>
  <c r="G46" i="10"/>
  <c r="G47" i="10" s="1"/>
  <c r="G48" i="10" s="1"/>
  <c r="F46" i="10"/>
  <c r="F47" i="10" s="1"/>
  <c r="F48" i="10" s="1"/>
  <c r="D47" i="11"/>
  <c r="D48" i="11" s="1"/>
  <c r="D49" i="11" s="1"/>
  <c r="J47" i="11"/>
  <c r="F47" i="11"/>
  <c r="H46" i="10"/>
  <c r="K46" i="10"/>
  <c r="K47" i="10" s="1"/>
  <c r="K48" i="10" s="1"/>
  <c r="I46" i="10"/>
  <c r="J46" i="10"/>
  <c r="J47" i="10" s="1"/>
  <c r="J48" i="10" s="1"/>
  <c r="J45" i="9"/>
  <c r="L45" i="9"/>
  <c r="L46" i="9" s="1"/>
  <c r="K45" i="9"/>
  <c r="K46" i="9" s="1"/>
  <c r="K47" i="9" s="1"/>
  <c r="D45" i="9"/>
  <c r="D46" i="9" s="1"/>
  <c r="E45" i="9"/>
  <c r="H45" i="9"/>
  <c r="H46" i="9" s="1"/>
  <c r="G45" i="9"/>
  <c r="G46" i="9" s="1"/>
  <c r="G47" i="9" s="1"/>
  <c r="F45" i="9"/>
  <c r="I45" i="9"/>
  <c r="I50" i="8"/>
  <c r="L48" i="8" l="1"/>
  <c r="L50" i="8" s="1"/>
  <c r="D47" i="8"/>
  <c r="J50" i="8"/>
  <c r="G50" i="8"/>
  <c r="D47" i="10"/>
  <c r="G56" i="12"/>
  <c r="L51" i="13"/>
  <c r="K56" i="12"/>
  <c r="H51" i="13"/>
  <c r="D49" i="13"/>
  <c r="D51" i="13" s="1"/>
  <c r="J56" i="12"/>
  <c r="E48" i="13"/>
  <c r="D53" i="12"/>
  <c r="D54" i="12" s="1"/>
  <c r="G51" i="13"/>
  <c r="I53" i="12"/>
  <c r="I54" i="12" s="1"/>
  <c r="I56" i="12" s="1"/>
  <c r="F56" i="12"/>
  <c r="J48" i="13"/>
  <c r="J49" i="13" s="1"/>
  <c r="L53" i="12"/>
  <c r="L54" i="12" s="1"/>
  <c r="E53" i="12"/>
  <c r="E54" i="12" s="1"/>
  <c r="I48" i="13"/>
  <c r="H53" i="12"/>
  <c r="F48" i="13"/>
  <c r="K51" i="13"/>
  <c r="K50" i="10"/>
  <c r="G50" i="10"/>
  <c r="L51" i="11"/>
  <c r="D51" i="11"/>
  <c r="H49" i="11"/>
  <c r="H51" i="11" s="1"/>
  <c r="G49" i="11"/>
  <c r="G51" i="11" s="1"/>
  <c r="I48" i="11"/>
  <c r="L47" i="10"/>
  <c r="E48" i="11"/>
  <c r="E47" i="10"/>
  <c r="E48" i="10" s="1"/>
  <c r="J50" i="10"/>
  <c r="I47" i="10"/>
  <c r="I48" i="10" s="1"/>
  <c r="H47" i="10"/>
  <c r="H48" i="10" s="1"/>
  <c r="F48" i="11"/>
  <c r="J48" i="11"/>
  <c r="F50" i="10"/>
  <c r="K51" i="11"/>
  <c r="H47" i="9"/>
  <c r="H49" i="9" s="1"/>
  <c r="D47" i="9"/>
  <c r="D49" i="9" s="1"/>
  <c r="L47" i="9"/>
  <c r="L49" i="9" s="1"/>
  <c r="E46" i="9"/>
  <c r="J46" i="9"/>
  <c r="J47" i="9" s="1"/>
  <c r="I46" i="9"/>
  <c r="I47" i="9" s="1"/>
  <c r="F46" i="9"/>
  <c r="F47" i="9" s="1"/>
  <c r="G49" i="9"/>
  <c r="K49" i="9"/>
  <c r="E242" i="1"/>
  <c r="D48" i="8" l="1"/>
  <c r="D50" i="8" s="1"/>
  <c r="D48" i="10"/>
  <c r="D50" i="10" s="1"/>
  <c r="E56" i="12"/>
  <c r="D56" i="12"/>
  <c r="E49" i="13"/>
  <c r="E51" i="13" s="1"/>
  <c r="L56" i="12"/>
  <c r="F49" i="13"/>
  <c r="F51" i="13" s="1"/>
  <c r="H54" i="12"/>
  <c r="H56" i="12" s="1"/>
  <c r="J51" i="13"/>
  <c r="I49" i="13"/>
  <c r="I51" i="13" s="1"/>
  <c r="H50" i="10"/>
  <c r="I49" i="11"/>
  <c r="I51" i="11" s="1"/>
  <c r="E49" i="11"/>
  <c r="E51" i="11" s="1"/>
  <c r="I50" i="10"/>
  <c r="J49" i="11"/>
  <c r="J51" i="11" s="1"/>
  <c r="E50" i="10"/>
  <c r="F49" i="11"/>
  <c r="F51" i="11" s="1"/>
  <c r="L48" i="10"/>
  <c r="L50" i="10" s="1"/>
  <c r="F49" i="9"/>
  <c r="J49" i="9"/>
  <c r="I49" i="9"/>
  <c r="E47" i="9"/>
  <c r="E49" i="9" s="1"/>
  <c r="F242" i="1"/>
  <c r="K242" i="1" l="1"/>
  <c r="I242" i="1"/>
  <c r="L242" i="1"/>
  <c r="H242" i="1"/>
  <c r="G242" i="1" l="1"/>
  <c r="J242" i="1"/>
</calcChain>
</file>

<file path=xl/sharedStrings.xml><?xml version="1.0" encoding="utf-8"?>
<sst xmlns="http://schemas.openxmlformats.org/spreadsheetml/2006/main" count="1157" uniqueCount="495">
  <si>
    <t>STT</t>
  </si>
  <si>
    <t>TOÁN</t>
  </si>
  <si>
    <t>ANH</t>
  </si>
  <si>
    <t>VĂN</t>
  </si>
  <si>
    <t>LÝ</t>
  </si>
  <si>
    <t>HÓA</t>
  </si>
  <si>
    <t>SINH</t>
  </si>
  <si>
    <t>SỬ</t>
  </si>
  <si>
    <t>ĐỊA</t>
  </si>
  <si>
    <t>GDCD</t>
  </si>
  <si>
    <t>1</t>
  </si>
  <si>
    <t>12A3</t>
  </si>
  <si>
    <t>Trần Bình An</t>
  </si>
  <si>
    <t>2</t>
  </si>
  <si>
    <t>12A1</t>
  </si>
  <si>
    <t>Hoàng Đức Anh</t>
  </si>
  <si>
    <t>3</t>
  </si>
  <si>
    <t>12A2</t>
  </si>
  <si>
    <t>Lê Hoài Anh</t>
  </si>
  <si>
    <t>4</t>
  </si>
  <si>
    <t>12A6</t>
  </si>
  <si>
    <t>Nguyễn Thị Kim Anh</t>
  </si>
  <si>
    <t>5</t>
  </si>
  <si>
    <t>12A5</t>
  </si>
  <si>
    <t>Lê Thị Lan Anh</t>
  </si>
  <si>
    <t>6</t>
  </si>
  <si>
    <t>Lê Thị Minh Anh</t>
  </si>
  <si>
    <t>7</t>
  </si>
  <si>
    <t>Phạm Thị Minh Anh</t>
  </si>
  <si>
    <t>8</t>
  </si>
  <si>
    <t>Lê Ngọc Anh</t>
  </si>
  <si>
    <t>9</t>
  </si>
  <si>
    <t>Nguyễn Ngọc Anh</t>
  </si>
  <si>
    <t>10</t>
  </si>
  <si>
    <t>Nguyễn Hồ Nhật Anh</t>
  </si>
  <si>
    <t>11</t>
  </si>
  <si>
    <t>Hồ Thị Phương Anh</t>
  </si>
  <si>
    <t>12</t>
  </si>
  <si>
    <t>Lê Thị Phương Anh</t>
  </si>
  <si>
    <t>13</t>
  </si>
  <si>
    <t>Nghiêm Thị Phương Anh</t>
  </si>
  <si>
    <t>14</t>
  </si>
  <si>
    <t>Phạm Quyền Anh</t>
  </si>
  <si>
    <t>15</t>
  </si>
  <si>
    <t>Đinh Thị Quỳnh Anh</t>
  </si>
  <si>
    <t>16</t>
  </si>
  <si>
    <t>Lê Thị Trâm Anh</t>
  </si>
  <si>
    <t>17</t>
  </si>
  <si>
    <t>Lê Tú Anh</t>
  </si>
  <si>
    <t>18</t>
  </si>
  <si>
    <t>Nguyễn Thị Tuyết Anh</t>
  </si>
  <si>
    <t>19</t>
  </si>
  <si>
    <t>Nguyễn Thị Vân Anh</t>
  </si>
  <si>
    <t>20</t>
  </si>
  <si>
    <t>21</t>
  </si>
  <si>
    <t>Đào Xuân Anh</t>
  </si>
  <si>
    <t>22</t>
  </si>
  <si>
    <t>Phạm Thị Minh Ánh</t>
  </si>
  <si>
    <t>23</t>
  </si>
  <si>
    <t>12A4</t>
  </si>
  <si>
    <t>Mai Quang Ánh</t>
  </si>
  <si>
    <t>24</t>
  </si>
  <si>
    <t>Đỗ Thị Ánh</t>
  </si>
  <si>
    <t>25</t>
  </si>
  <si>
    <t>Lê Thanh Ba</t>
  </si>
  <si>
    <t>26</t>
  </si>
  <si>
    <t>Trần Quốc Bảo</t>
  </si>
  <si>
    <t>27</t>
  </si>
  <si>
    <t>Nguyễn Thị Tuyết Băng</t>
  </si>
  <si>
    <t>28</t>
  </si>
  <si>
    <t>Nguyễn Thị Ngọc Bích</t>
  </si>
  <si>
    <t>29</t>
  </si>
  <si>
    <t>Vũ Thị Ngọc Bích</t>
  </si>
  <si>
    <t>30</t>
  </si>
  <si>
    <t>Đậu Văn Biên</t>
  </si>
  <si>
    <t>31</t>
  </si>
  <si>
    <t>Lê Thị Bình</t>
  </si>
  <si>
    <t>32</t>
  </si>
  <si>
    <t>Nguyễn Thị Bình</t>
  </si>
  <si>
    <t>33</t>
  </si>
  <si>
    <t>Lê Thị Ngọc Châm</t>
  </si>
  <si>
    <t>34</t>
  </si>
  <si>
    <t>Đào Kim Chi</t>
  </si>
  <si>
    <t>35</t>
  </si>
  <si>
    <t>Nguyễn Hoàng Quỳnh Chi</t>
  </si>
  <si>
    <t>36</t>
  </si>
  <si>
    <t>Đậu Thị Quỳnh Chi</t>
  </si>
  <si>
    <t>37</t>
  </si>
  <si>
    <t>Lê Thị Kim Cương</t>
  </si>
  <si>
    <t>38</t>
  </si>
  <si>
    <t>Nguyễn Thị Diệu</t>
  </si>
  <si>
    <t>39</t>
  </si>
  <si>
    <t>Đào Thị Thanh Dung</t>
  </si>
  <si>
    <t>40</t>
  </si>
  <si>
    <t>Đỗ Thị Dung</t>
  </si>
  <si>
    <t>41</t>
  </si>
  <si>
    <t>Nguyễn Tiến Dũng</t>
  </si>
  <si>
    <t>42</t>
  </si>
  <si>
    <t>Nguyễn Quang Dương</t>
  </si>
  <si>
    <t>43</t>
  </si>
  <si>
    <t>Lê Thị Thuỳ Dương</t>
  </si>
  <si>
    <t>44</t>
  </si>
  <si>
    <t>Phan Thị Thùy Dương</t>
  </si>
  <si>
    <t>45</t>
  </si>
  <si>
    <t>Trần Thùy Dương</t>
  </si>
  <si>
    <t>46</t>
  </si>
  <si>
    <t>Trần Tùng Dương</t>
  </si>
  <si>
    <t>47</t>
  </si>
  <si>
    <t>Phạm Văn Dương</t>
  </si>
  <si>
    <t>48</t>
  </si>
  <si>
    <t>Trần Văn Dương</t>
  </si>
  <si>
    <t>49</t>
  </si>
  <si>
    <t>Trần Ngọc Duy</t>
  </si>
  <si>
    <t>50</t>
  </si>
  <si>
    <t>Nguyễn Bá Đại</t>
  </si>
  <si>
    <t>51</t>
  </si>
  <si>
    <t>Nguyễn Văn Đạt</t>
  </si>
  <si>
    <t>52</t>
  </si>
  <si>
    <t>53</t>
  </si>
  <si>
    <t>54</t>
  </si>
  <si>
    <t>Phạm Hải Đăng</t>
  </si>
  <si>
    <t>55</t>
  </si>
  <si>
    <t>Trần Hải Đăng</t>
  </si>
  <si>
    <t>56</t>
  </si>
  <si>
    <t>Lê Thị Điệp</t>
  </si>
  <si>
    <t>57</t>
  </si>
  <si>
    <t>Trần Công Đình</t>
  </si>
  <si>
    <t>58</t>
  </si>
  <si>
    <t>Trần Công Đô</t>
  </si>
  <si>
    <t>59</t>
  </si>
  <si>
    <t>Lê Huy Đức</t>
  </si>
  <si>
    <t>60</t>
  </si>
  <si>
    <t>Lưu Xuân Đức</t>
  </si>
  <si>
    <t>61</t>
  </si>
  <si>
    <t>Nguyễn Văn Được</t>
  </si>
  <si>
    <t>62</t>
  </si>
  <si>
    <t>Đậu Thị Gấm</t>
  </si>
  <si>
    <t>63</t>
  </si>
  <si>
    <t>Mai Thị Gấm</t>
  </si>
  <si>
    <t>64</t>
  </si>
  <si>
    <t>Vũ Thị Thu Giang</t>
  </si>
  <si>
    <t>65</t>
  </si>
  <si>
    <t>Phạm Văn Hải</t>
  </si>
  <si>
    <t>66</t>
  </si>
  <si>
    <t>Nguyễn Thị Hạnh</t>
  </si>
  <si>
    <t>67</t>
  </si>
  <si>
    <t>Lê Thu Hiền</t>
  </si>
  <si>
    <t>68</t>
  </si>
  <si>
    <t>Lê Thị Thu Hiền</t>
  </si>
  <si>
    <t>69</t>
  </si>
  <si>
    <t>Nguyễn Thị Thu Hiền</t>
  </si>
  <si>
    <t>70</t>
  </si>
  <si>
    <t>Phạm Thị Thu Hiền</t>
  </si>
  <si>
    <t>71</t>
  </si>
  <si>
    <t>Vũ Nguyễn Ngọc Hiển</t>
  </si>
  <si>
    <t>72</t>
  </si>
  <si>
    <t>Trần Văn Hiệp</t>
  </si>
  <si>
    <t>73</t>
  </si>
  <si>
    <t>Lê Xuân Hiệp</t>
  </si>
  <si>
    <t>74</t>
  </si>
  <si>
    <t>Lê Đình Hiếu</t>
  </si>
  <si>
    <t>75</t>
  </si>
  <si>
    <t>Trần Văn Hiếu</t>
  </si>
  <si>
    <t>76</t>
  </si>
  <si>
    <t>Lê Thị Hoài</t>
  </si>
  <si>
    <t>77</t>
  </si>
  <si>
    <t>Nguyễn Văn Hoàng</t>
  </si>
  <si>
    <t>78</t>
  </si>
  <si>
    <t>Đào Văn Hòa</t>
  </si>
  <si>
    <t>79</t>
  </si>
  <si>
    <t>Lê Thị Học</t>
  </si>
  <si>
    <t>80</t>
  </si>
  <si>
    <t>Cao Thị Hồng</t>
  </si>
  <si>
    <t>81</t>
  </si>
  <si>
    <t>Trần Thị Hồng</t>
  </si>
  <si>
    <t>82</t>
  </si>
  <si>
    <t>Mai Thị Huệ</t>
  </si>
  <si>
    <t>83</t>
  </si>
  <si>
    <t>Nguyễn Thị Huệ</t>
  </si>
  <si>
    <t>84</t>
  </si>
  <si>
    <t>Hoàng Phi Hùng</t>
  </si>
  <si>
    <t>85</t>
  </si>
  <si>
    <t>Khổng Dương Việt Hưng</t>
  </si>
  <si>
    <t>86</t>
  </si>
  <si>
    <t>Nguyễn Đăng Huy</t>
  </si>
  <si>
    <t>87</t>
  </si>
  <si>
    <t>Nguyễn Thanh Huy</t>
  </si>
  <si>
    <t>88</t>
  </si>
  <si>
    <t>Ngô Thị Khánh Huyền</t>
  </si>
  <si>
    <t>89</t>
  </si>
  <si>
    <t>Nguyễn Ngọc Huyền</t>
  </si>
  <si>
    <t>90</t>
  </si>
  <si>
    <t>Đỗ Thanh Huyền</t>
  </si>
  <si>
    <t>91</t>
  </si>
  <si>
    <t>Nghiêm Thị Huyền</t>
  </si>
  <si>
    <t>92</t>
  </si>
  <si>
    <t>Nguyễn Thị Huyền</t>
  </si>
  <si>
    <t>93</t>
  </si>
  <si>
    <t>Phạm Thị Huyền</t>
  </si>
  <si>
    <t>94</t>
  </si>
  <si>
    <t>Lê Thị Thu Huyền</t>
  </si>
  <si>
    <t>95</t>
  </si>
  <si>
    <t>Vũ Tuấn Khang</t>
  </si>
  <si>
    <t>96</t>
  </si>
  <si>
    <t>Nguyễn Quốc Khánh</t>
  </si>
  <si>
    <t>97</t>
  </si>
  <si>
    <t>Trần Văn Khánh</t>
  </si>
  <si>
    <t>98</t>
  </si>
  <si>
    <t>Lê Anh Khoa</t>
  </si>
  <si>
    <t>99</t>
  </si>
  <si>
    <t>Trần Thị Minh Khuê</t>
  </si>
  <si>
    <t>100</t>
  </si>
  <si>
    <t>Lê Trần Kiên</t>
  </si>
  <si>
    <t>101</t>
  </si>
  <si>
    <t>Lê Thị Kiều</t>
  </si>
  <si>
    <t>102</t>
  </si>
  <si>
    <t>Phạm Thanh Lịch</t>
  </si>
  <si>
    <t>103</t>
  </si>
  <si>
    <t>Trần Thị Diệu Linh</t>
  </si>
  <si>
    <t>104</t>
  </si>
  <si>
    <t>Lưu Hiền Linh</t>
  </si>
  <si>
    <t>105</t>
  </si>
  <si>
    <t>Hoàng Thị Khánh Linh</t>
  </si>
  <si>
    <t>106</t>
  </si>
  <si>
    <t>Cao Thị Kim Linh</t>
  </si>
  <si>
    <t>107</t>
  </si>
  <si>
    <t>Đào Thị Mai Linh</t>
  </si>
  <si>
    <t>108</t>
  </si>
  <si>
    <t>Nguyễn Ngọc Linh</t>
  </si>
  <si>
    <t>109</t>
  </si>
  <si>
    <t>Trần Nhất Linh</t>
  </si>
  <si>
    <t>110</t>
  </si>
  <si>
    <t>Nguyễn Thị Linh</t>
  </si>
  <si>
    <t>111</t>
  </si>
  <si>
    <t>Trần Thị Thùy Linh</t>
  </si>
  <si>
    <t>112</t>
  </si>
  <si>
    <t>Đồng Bảo Long</t>
  </si>
  <si>
    <t>113</t>
  </si>
  <si>
    <t>Cao Hoàng Long</t>
  </si>
  <si>
    <t>114</t>
  </si>
  <si>
    <t>Nghiêm Hoàng Long</t>
  </si>
  <si>
    <t>115</t>
  </si>
  <si>
    <t>Nguyễn Thành Long</t>
  </si>
  <si>
    <t>116</t>
  </si>
  <si>
    <t>Trần Thị Phương Ly</t>
  </si>
  <si>
    <t>117</t>
  </si>
  <si>
    <t>Đào Thị Thảo Ly</t>
  </si>
  <si>
    <t>118</t>
  </si>
  <si>
    <t>Nguyễn Đức Mạnh</t>
  </si>
  <si>
    <t>119</t>
  </si>
  <si>
    <t>Ngô Quang Mạnh</t>
  </si>
  <si>
    <t>120</t>
  </si>
  <si>
    <t>Hoàng Thượng Anh Minh</t>
  </si>
  <si>
    <t>121</t>
  </si>
  <si>
    <t>Nguyễn Gia Minh</t>
  </si>
  <si>
    <t>122</t>
  </si>
  <si>
    <t>Lê Thị Ngọc Minh</t>
  </si>
  <si>
    <t>123</t>
  </si>
  <si>
    <t>Nguyễn Nhật Minh</t>
  </si>
  <si>
    <t>124</t>
  </si>
  <si>
    <t>Nguyễn Bá Quang Minh</t>
  </si>
  <si>
    <t>125</t>
  </si>
  <si>
    <t>Nguyễn Văn Minh</t>
  </si>
  <si>
    <t>126</t>
  </si>
  <si>
    <t>Phạm Hoài Nam</t>
  </si>
  <si>
    <t>127</t>
  </si>
  <si>
    <t>Lê Hoàng Nam</t>
  </si>
  <si>
    <t>128</t>
  </si>
  <si>
    <t>Mai Hoàng Nam</t>
  </si>
  <si>
    <t>129</t>
  </si>
  <si>
    <t>Nguyễn Nhất Nam</t>
  </si>
  <si>
    <t>130</t>
  </si>
  <si>
    <t>Đỗ Tuyên Nam</t>
  </si>
  <si>
    <t>131</t>
  </si>
  <si>
    <t>Trần Nguyễn Linh Nga</t>
  </si>
  <si>
    <t>132</t>
  </si>
  <si>
    <t>Đống Thị Nga</t>
  </si>
  <si>
    <t>133</t>
  </si>
  <si>
    <t>Phạm Thuý Nga</t>
  </si>
  <si>
    <t>134</t>
  </si>
  <si>
    <t>Trần Hồng Ngân</t>
  </si>
  <si>
    <t>135</t>
  </si>
  <si>
    <t>Mai Thị Kim Ngân</t>
  </si>
  <si>
    <t>136</t>
  </si>
  <si>
    <t>Nguyễn Thị Phương Ngân</t>
  </si>
  <si>
    <t>137</t>
  </si>
  <si>
    <t>Đỗ Thị Ngân</t>
  </si>
  <si>
    <t>138</t>
  </si>
  <si>
    <t>Nguyễn Hải Nghi</t>
  </si>
  <si>
    <t>139</t>
  </si>
  <si>
    <t>Lê Thị Ngọc</t>
  </si>
  <si>
    <t>140</t>
  </si>
  <si>
    <t>Nguyễn Hoài Nguyên</t>
  </si>
  <si>
    <t>141</t>
  </si>
  <si>
    <t>Lê Thị Kiều Nguyên</t>
  </si>
  <si>
    <t>142</t>
  </si>
  <si>
    <t>Dương Ánh Nguyệt</t>
  </si>
  <si>
    <t>143</t>
  </si>
  <si>
    <t>Nguyễn Như Nguyệt</t>
  </si>
  <si>
    <t>144</t>
  </si>
  <si>
    <t>Cao Thị Nguyệt</t>
  </si>
  <si>
    <t>145</t>
  </si>
  <si>
    <t>Đào Thị Nguyệt</t>
  </si>
  <si>
    <t>146</t>
  </si>
  <si>
    <t>Hồ Công Nhật</t>
  </si>
  <si>
    <t>147</t>
  </si>
  <si>
    <t>Nguyễn Thị Kiều Nhi</t>
  </si>
  <si>
    <t>148</t>
  </si>
  <si>
    <t>Bùi Thị Nhi</t>
  </si>
  <si>
    <t>149</t>
  </si>
  <si>
    <t>Nguyễn Yến Nhi</t>
  </si>
  <si>
    <t>150</t>
  </si>
  <si>
    <t>Lê Thị Yến Nhi</t>
  </si>
  <si>
    <t>151</t>
  </si>
  <si>
    <t>Nguyễn Thị Yến Nhi</t>
  </si>
  <si>
    <t>152</t>
  </si>
  <si>
    <t>Trần Thị Yến Nhi</t>
  </si>
  <si>
    <t>153</t>
  </si>
  <si>
    <t>Nguyễn Thị Hồng Nhung</t>
  </si>
  <si>
    <t>154</t>
  </si>
  <si>
    <t>155</t>
  </si>
  <si>
    <t>Đậu Thị Nhung</t>
  </si>
  <si>
    <t>156</t>
  </si>
  <si>
    <t>Nguyễn Thị Nhung</t>
  </si>
  <si>
    <t>157</t>
  </si>
  <si>
    <t>Phan Thị Quỳnh Như</t>
  </si>
  <si>
    <t>158</t>
  </si>
  <si>
    <t>Bùi Thị Như</t>
  </si>
  <si>
    <t>159</t>
  </si>
  <si>
    <t>Hà Minh Nin</t>
  </si>
  <si>
    <t>160</t>
  </si>
  <si>
    <t>Nguyễn Thị Oanh</t>
  </si>
  <si>
    <t>161</t>
  </si>
  <si>
    <t>Nguyễn Đức Phát</t>
  </si>
  <si>
    <t>162</t>
  </si>
  <si>
    <t>Lê Hữu Hoàng Phúc</t>
  </si>
  <si>
    <t>163</t>
  </si>
  <si>
    <t>Vương Minh Phúc</t>
  </si>
  <si>
    <t>164</t>
  </si>
  <si>
    <t>Bùi Văn Phúc</t>
  </si>
  <si>
    <t>165</t>
  </si>
  <si>
    <t>Hoàng Văn Hoàng Phú</t>
  </si>
  <si>
    <t>166</t>
  </si>
  <si>
    <t>Trần Hà Phương</t>
  </si>
  <si>
    <t>167</t>
  </si>
  <si>
    <t>Mai Thị Phượng</t>
  </si>
  <si>
    <t>168</t>
  </si>
  <si>
    <t>Nguyễn Lê Việt Quang</t>
  </si>
  <si>
    <t>169</t>
  </si>
  <si>
    <t>Lê Xuân Quang</t>
  </si>
  <si>
    <t>170</t>
  </si>
  <si>
    <t>Lê Anh Quân</t>
  </si>
  <si>
    <t>171</t>
  </si>
  <si>
    <t>Lê Thế Minh Quân</t>
  </si>
  <si>
    <t>172</t>
  </si>
  <si>
    <t>Nghiêm Văn Anh Quốc</t>
  </si>
  <si>
    <t>173</t>
  </si>
  <si>
    <t>Đậu Thị Di Quyên</t>
  </si>
  <si>
    <t>174</t>
  </si>
  <si>
    <t>Nguyễn Lê Quyên</t>
  </si>
  <si>
    <t>175</t>
  </si>
  <si>
    <t>Nguyễn Văn Quyết</t>
  </si>
  <si>
    <t>176</t>
  </si>
  <si>
    <t>Mai Thị Diễm Quỳnh</t>
  </si>
  <si>
    <t>177</t>
  </si>
  <si>
    <t>Kiều Thị Như Quỳnh</t>
  </si>
  <si>
    <t>178</t>
  </si>
  <si>
    <t>Vũ Thị Như Quỳnh</t>
  </si>
  <si>
    <t>179</t>
  </si>
  <si>
    <t>Mai Thị Quỳnh</t>
  </si>
  <si>
    <t>180</t>
  </si>
  <si>
    <t>Nguyễn Thị Quỳnh</t>
  </si>
  <si>
    <t>181</t>
  </si>
  <si>
    <t>Lê Văn Sinh</t>
  </si>
  <si>
    <t>182</t>
  </si>
  <si>
    <t>Trần Tấn Tài</t>
  </si>
  <si>
    <t>183</t>
  </si>
  <si>
    <t>Nguyễn Văn Tá</t>
  </si>
  <si>
    <t>184</t>
  </si>
  <si>
    <t>Nguyễn Thị Khả Tâm</t>
  </si>
  <si>
    <t>185</t>
  </si>
  <si>
    <t>Hồ Thị Mỹ Tâm</t>
  </si>
  <si>
    <t>186</t>
  </si>
  <si>
    <t>Nguyễn Thị Mỹ Tâm</t>
  </si>
  <si>
    <t>187</t>
  </si>
  <si>
    <t>Lê Thị Tâm</t>
  </si>
  <si>
    <t>188</t>
  </si>
  <si>
    <t>Lê Văn Tâm</t>
  </si>
  <si>
    <t>189</t>
  </si>
  <si>
    <t>Trần Quang Tây</t>
  </si>
  <si>
    <t>190</t>
  </si>
  <si>
    <t>Lê Thanh Thanh</t>
  </si>
  <si>
    <t>191</t>
  </si>
  <si>
    <t>Nguyễn Văn Thành</t>
  </si>
  <si>
    <t>192</t>
  </si>
  <si>
    <t>Nguyễn Thị Thảo</t>
  </si>
  <si>
    <t>193</t>
  </si>
  <si>
    <t>Mai Đình Thắng</t>
  </si>
  <si>
    <t>194</t>
  </si>
  <si>
    <t>Nguyễn Đức Thắng</t>
  </si>
  <si>
    <t>195</t>
  </si>
  <si>
    <t>Mai Trọng Thế</t>
  </si>
  <si>
    <t>196</t>
  </si>
  <si>
    <t>Hồ Thị Thịnh</t>
  </si>
  <si>
    <t>197</t>
  </si>
  <si>
    <t>Đỗ Văn Thoại</t>
  </si>
  <si>
    <t>198</t>
  </si>
  <si>
    <t>Nguyễn Văn Thông</t>
  </si>
  <si>
    <t>199</t>
  </si>
  <si>
    <t>Nguyễn Thị Thơm</t>
  </si>
  <si>
    <t>200</t>
  </si>
  <si>
    <t>Nguyễn Thị Thuận</t>
  </si>
  <si>
    <t>201</t>
  </si>
  <si>
    <t>Nguyễn Thị Minh Thư</t>
  </si>
  <si>
    <t>202</t>
  </si>
  <si>
    <t>Trần Thị Minh Thư</t>
  </si>
  <si>
    <t>203</t>
  </si>
  <si>
    <t>Nguyễn Dương Hoài Thương</t>
  </si>
  <si>
    <t>204</t>
  </si>
  <si>
    <t>Vũ Thị Minh Thùy</t>
  </si>
  <si>
    <t>205</t>
  </si>
  <si>
    <t>Hồ Minh Tiến</t>
  </si>
  <si>
    <t>206</t>
  </si>
  <si>
    <t>Trần Văn Tiến</t>
  </si>
  <si>
    <t>207</t>
  </si>
  <si>
    <t>Đồng Văn Tới</t>
  </si>
  <si>
    <t>208</t>
  </si>
  <si>
    <t>Lưu Thị Trang</t>
  </si>
  <si>
    <t>209</t>
  </si>
  <si>
    <t>Nghiêm Thị Trang</t>
  </si>
  <si>
    <t>210</t>
  </si>
  <si>
    <t>Nguyễn Thu Trang</t>
  </si>
  <si>
    <t>211</t>
  </si>
  <si>
    <t>Trần Thị Thu Trang</t>
  </si>
  <si>
    <t>212</t>
  </si>
  <si>
    <t>Nguyễn Bá Trung</t>
  </si>
  <si>
    <t>213</t>
  </si>
  <si>
    <t>Nguyễn Vũ Trường</t>
  </si>
  <si>
    <t>214</t>
  </si>
  <si>
    <t>Bùi Xuân Trường</t>
  </si>
  <si>
    <t>215</t>
  </si>
  <si>
    <t>Đổng Phúc Tuấn</t>
  </si>
  <si>
    <t>216</t>
  </si>
  <si>
    <t>Lê Gia Tuệ</t>
  </si>
  <si>
    <t>217</t>
  </si>
  <si>
    <t>Trần Văn Anh Tùng</t>
  </si>
  <si>
    <t>218</t>
  </si>
  <si>
    <t>Hồ Thị Hồng Tươi</t>
  </si>
  <si>
    <t>219</t>
  </si>
  <si>
    <t>Mai Chí Tường</t>
  </si>
  <si>
    <t>220</t>
  </si>
  <si>
    <t>Lê Hữu Tuyến</t>
  </si>
  <si>
    <t>221</t>
  </si>
  <si>
    <t>Trần Thị Uyên</t>
  </si>
  <si>
    <t>222</t>
  </si>
  <si>
    <t>Hoàng Thị Vân</t>
  </si>
  <si>
    <t>223</t>
  </si>
  <si>
    <t>Mai Văn Việt</t>
  </si>
  <si>
    <t>224</t>
  </si>
  <si>
    <t>Vũ Yến Vinh</t>
  </si>
  <si>
    <t>225</t>
  </si>
  <si>
    <t>Đậu Long Vũ</t>
  </si>
  <si>
    <t>226</t>
  </si>
  <si>
    <t>Nguyễn Chí Vỹ</t>
  </si>
  <si>
    <t>227</t>
  </si>
  <si>
    <t>Đậu Văn Xuân</t>
  </si>
  <si>
    <t>228</t>
  </si>
  <si>
    <t>Mai Thị Yên</t>
  </si>
  <si>
    <t>Lớp</t>
  </si>
  <si>
    <t>Họ tên</t>
  </si>
  <si>
    <t>Toán</t>
  </si>
  <si>
    <t>Văn</t>
  </si>
  <si>
    <t>Anh</t>
  </si>
  <si>
    <t>Lý</t>
  </si>
  <si>
    <t>Hóa</t>
  </si>
  <si>
    <t>Sinh</t>
  </si>
  <si>
    <t>Sử</t>
  </si>
  <si>
    <t>Địa</t>
  </si>
  <si>
    <t>Điểm liệt (Từ 0 đến 1 điểm)</t>
  </si>
  <si>
    <t>Trên 1 đến dưới 5 điểm</t>
  </si>
  <si>
    <t>Từ 5 đến dưới 7 điểm</t>
  </si>
  <si>
    <t>Từ 7 đến dưới 9 điểm</t>
  </si>
  <si>
    <t>Từ 9 đến 10 điểm</t>
  </si>
  <si>
    <t xml:space="preserve">Số TS dự thi </t>
  </si>
  <si>
    <t>Điểm trung bình</t>
  </si>
  <si>
    <t>Tổng điểm</t>
  </si>
  <si>
    <t>A0</t>
  </si>
  <si>
    <t>A1</t>
  </si>
  <si>
    <t>D</t>
  </si>
  <si>
    <t>B</t>
  </si>
  <si>
    <t>C</t>
  </si>
  <si>
    <t>229</t>
  </si>
  <si>
    <t>Nguyễn Văn Vũ</t>
  </si>
  <si>
    <t>TỔNG HỢP ĐIỂM THI LẦN 2</t>
  </si>
  <si>
    <t>D07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</si>
</sst>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vertical="center" wrapText="1" readingOrder="1"/>
    </xf>
    <xf numFmtId="0" fontId="3" fillId="0" borderId="0" xfId="0" applyFont="1"/>
    <xf numFmtId="49" fontId="3" fillId="0" borderId="2" xfId="0" applyNumberFormat="1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 readingOrder="1"/>
    </xf>
    <xf numFmtId="49" fontId="3" fillId="0" borderId="7" xfId="0" applyNumberFormat="1" applyFont="1" applyBorder="1" applyAlignment="1">
      <alignment wrapText="1"/>
    </xf>
    <xf numFmtId="0" fontId="2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/>
    <xf numFmtId="2" fontId="9" fillId="6" borderId="1" xfId="0" applyNumberFormat="1" applyFont="1" applyFill="1" applyBorder="1"/>
    <xf numFmtId="0" fontId="0" fillId="0" borderId="0" xfId="0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 readingOrder="1"/>
    </xf>
    <xf numFmtId="2" fontId="10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readingOrder="1"/>
    </xf>
    <xf numFmtId="0" fontId="5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1" xfId="0" applyNumberFormat="1" applyFont="1" applyBorder="1"/>
    <xf numFmtId="2" fontId="9" fillId="0" borderId="1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 readingOrder="1"/>
    </xf>
    <xf numFmtId="49" fontId="3" fillId="0" borderId="10" xfId="0" applyNumberFormat="1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/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3" fillId="0" borderId="1" xfId="0" applyFont="1" applyBorder="1"/>
    <xf numFmtId="49" fontId="1" fillId="3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2"/>
  <sheetViews>
    <sheetView tabSelected="1" topLeftCell="A224" workbookViewId="0">
      <selection activeCell="R77" activeCellId="2" sqref="R12 R38 R77"/>
    </sheetView>
  </sheetViews>
  <sheetFormatPr defaultRowHeight="15" x14ac:dyDescent="0.25"/>
  <cols>
    <col min="1" max="1" width="7.140625" customWidth="1"/>
    <col min="2" max="2" width="8.140625" customWidth="1"/>
    <col min="3" max="3" width="28.28515625" customWidth="1"/>
    <col min="4" max="17" width="7.28515625" customWidth="1"/>
  </cols>
  <sheetData>
    <row r="1" spans="1:18" ht="37.5" customHeight="1" x14ac:dyDescent="0.25">
      <c r="A1" s="23" t="s">
        <v>493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18.75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 ht="35.1" customHeight="1" x14ac:dyDescent="0.25">
      <c r="A3" s="4" t="s">
        <v>0</v>
      </c>
      <c r="B3" s="4" t="s">
        <v>468</v>
      </c>
      <c r="C3" s="4" t="s">
        <v>469</v>
      </c>
      <c r="D3" s="37" t="s">
        <v>1</v>
      </c>
      <c r="E3" s="37" t="s">
        <v>2</v>
      </c>
      <c r="F3" s="37" t="s">
        <v>3</v>
      </c>
      <c r="G3" s="37" t="s">
        <v>4</v>
      </c>
      <c r="H3" s="37" t="s">
        <v>5</v>
      </c>
      <c r="I3" s="37" t="s">
        <v>6</v>
      </c>
      <c r="J3" s="37" t="s">
        <v>7</v>
      </c>
      <c r="K3" s="37" t="s">
        <v>8</v>
      </c>
      <c r="L3" s="52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  <c r="R3" s="11" t="s">
        <v>494</v>
      </c>
    </row>
    <row r="4" spans="1:18" s="2" customFormat="1" ht="18" customHeight="1" x14ac:dyDescent="0.25">
      <c r="A4" s="32" t="s">
        <v>10</v>
      </c>
      <c r="B4" s="33" t="s">
        <v>11</v>
      </c>
      <c r="C4" s="34" t="s">
        <v>12</v>
      </c>
      <c r="D4" s="35">
        <v>6.2</v>
      </c>
      <c r="E4" s="36">
        <v>6.4</v>
      </c>
      <c r="F4" s="35">
        <v>7.5</v>
      </c>
      <c r="G4" s="28"/>
      <c r="H4" s="28"/>
      <c r="I4" s="28"/>
      <c r="J4" s="28">
        <v>4.5</v>
      </c>
      <c r="K4" s="28">
        <v>5</v>
      </c>
      <c r="L4" s="53">
        <v>4</v>
      </c>
      <c r="M4" s="30"/>
      <c r="N4" s="30"/>
      <c r="O4" s="30">
        <f>D4+E4+F4</f>
        <v>20.100000000000001</v>
      </c>
      <c r="P4" s="30"/>
      <c r="Q4" s="30">
        <f>F4+J4+K4</f>
        <v>17</v>
      </c>
      <c r="R4" s="51"/>
    </row>
    <row r="5" spans="1:18" s="2" customFormat="1" ht="18" customHeight="1" x14ac:dyDescent="0.25">
      <c r="A5" s="5" t="s">
        <v>13</v>
      </c>
      <c r="B5" s="1" t="s">
        <v>14</v>
      </c>
      <c r="C5" s="3" t="s">
        <v>15</v>
      </c>
      <c r="D5" s="26"/>
      <c r="E5" s="27"/>
      <c r="F5" s="26"/>
      <c r="G5" s="28"/>
      <c r="H5" s="28"/>
      <c r="I5" s="28"/>
      <c r="J5" s="28"/>
      <c r="K5" s="28"/>
      <c r="L5" s="53"/>
      <c r="M5" s="30">
        <f t="shared" ref="M5:M63" si="0">D5+G5+H5</f>
        <v>0</v>
      </c>
      <c r="N5" s="30">
        <f t="shared" ref="N5:N63" si="1">D5+E5+G5</f>
        <v>0</v>
      </c>
      <c r="O5" s="30">
        <f t="shared" ref="O5:O68" si="2">D5+E5+F5</f>
        <v>0</v>
      </c>
      <c r="P5" s="30">
        <f t="shared" ref="P5:P63" si="3">D5+H5+I5</f>
        <v>0</v>
      </c>
      <c r="Q5" s="30"/>
      <c r="R5" s="51"/>
    </row>
    <row r="6" spans="1:18" s="2" customFormat="1" ht="18" customHeight="1" x14ac:dyDescent="0.25">
      <c r="A6" s="5" t="s">
        <v>16</v>
      </c>
      <c r="B6" s="1" t="s">
        <v>17</v>
      </c>
      <c r="C6" s="3" t="s">
        <v>18</v>
      </c>
      <c r="D6" s="26">
        <v>6.2</v>
      </c>
      <c r="E6" s="27">
        <v>4.5999999999999996</v>
      </c>
      <c r="F6" s="26">
        <v>7.25</v>
      </c>
      <c r="G6" s="28"/>
      <c r="H6" s="28"/>
      <c r="I6" s="28"/>
      <c r="J6" s="28">
        <v>4.25</v>
      </c>
      <c r="K6" s="28">
        <v>4.25</v>
      </c>
      <c r="L6" s="53">
        <v>4.5</v>
      </c>
      <c r="M6" s="30"/>
      <c r="N6" s="30"/>
      <c r="O6" s="30">
        <f t="shared" si="2"/>
        <v>18.05</v>
      </c>
      <c r="P6" s="30"/>
      <c r="Q6" s="30">
        <f t="shared" ref="Q6:Q68" si="4">F6+J6+K6</f>
        <v>15.75</v>
      </c>
      <c r="R6" s="51"/>
    </row>
    <row r="7" spans="1:18" s="2" customFormat="1" ht="18" customHeight="1" x14ac:dyDescent="0.25">
      <c r="A7" s="5" t="s">
        <v>19</v>
      </c>
      <c r="B7" s="1" t="s">
        <v>20</v>
      </c>
      <c r="C7" s="3" t="s">
        <v>21</v>
      </c>
      <c r="D7" s="26">
        <v>5</v>
      </c>
      <c r="E7" s="27">
        <v>5.4</v>
      </c>
      <c r="F7" s="26">
        <v>6.75</v>
      </c>
      <c r="G7" s="28"/>
      <c r="H7" s="28"/>
      <c r="I7" s="28"/>
      <c r="J7" s="28">
        <v>4.5</v>
      </c>
      <c r="K7" s="28">
        <v>4</v>
      </c>
      <c r="L7" s="53">
        <v>3.75</v>
      </c>
      <c r="M7" s="30"/>
      <c r="N7" s="30"/>
      <c r="O7" s="30">
        <f t="shared" si="2"/>
        <v>17.149999999999999</v>
      </c>
      <c r="P7" s="30"/>
      <c r="Q7" s="30">
        <f t="shared" si="4"/>
        <v>15.25</v>
      </c>
      <c r="R7" s="51"/>
    </row>
    <row r="8" spans="1:18" s="2" customFormat="1" ht="18" customHeight="1" x14ac:dyDescent="0.25">
      <c r="A8" s="5" t="s">
        <v>22</v>
      </c>
      <c r="B8" s="1" t="s">
        <v>23</v>
      </c>
      <c r="C8" s="3" t="s">
        <v>24</v>
      </c>
      <c r="D8" s="26">
        <v>6.2</v>
      </c>
      <c r="E8" s="27">
        <v>5.8</v>
      </c>
      <c r="F8" s="26">
        <v>7.5</v>
      </c>
      <c r="G8" s="28"/>
      <c r="H8" s="28"/>
      <c r="I8" s="28"/>
      <c r="J8" s="28">
        <v>4.75</v>
      </c>
      <c r="K8" s="28">
        <v>4.25</v>
      </c>
      <c r="L8" s="53">
        <v>1.75</v>
      </c>
      <c r="M8" s="30"/>
      <c r="N8" s="30"/>
      <c r="O8" s="30">
        <f t="shared" si="2"/>
        <v>19.5</v>
      </c>
      <c r="P8" s="30"/>
      <c r="Q8" s="30">
        <f t="shared" si="4"/>
        <v>16.5</v>
      </c>
      <c r="R8" s="51"/>
    </row>
    <row r="9" spans="1:18" s="2" customFormat="1" ht="18" customHeight="1" x14ac:dyDescent="0.25">
      <c r="A9" s="5" t="s">
        <v>25</v>
      </c>
      <c r="B9" s="1" t="s">
        <v>14</v>
      </c>
      <c r="C9" s="3" t="s">
        <v>26</v>
      </c>
      <c r="D9" s="26">
        <v>7.8</v>
      </c>
      <c r="E9" s="27">
        <v>7.2</v>
      </c>
      <c r="F9" s="26">
        <v>7.5</v>
      </c>
      <c r="G9" s="28">
        <v>6.5</v>
      </c>
      <c r="H9" s="28">
        <v>8.75</v>
      </c>
      <c r="I9" s="28">
        <v>6.5</v>
      </c>
      <c r="J9" s="28"/>
      <c r="K9" s="28"/>
      <c r="L9" s="53"/>
      <c r="M9" s="30">
        <f t="shared" si="0"/>
        <v>23.05</v>
      </c>
      <c r="N9" s="30">
        <f t="shared" si="1"/>
        <v>21.5</v>
      </c>
      <c r="O9" s="30">
        <f t="shared" si="2"/>
        <v>22.5</v>
      </c>
      <c r="P9" s="30">
        <f t="shared" si="3"/>
        <v>23.05</v>
      </c>
      <c r="Q9" s="30"/>
      <c r="R9" s="51">
        <f t="shared" ref="R5:R68" si="5">SUM(D9,E9,H9)</f>
        <v>23.75</v>
      </c>
    </row>
    <row r="10" spans="1:18" s="2" customFormat="1" ht="18" customHeight="1" x14ac:dyDescent="0.25">
      <c r="A10" s="5" t="s">
        <v>27</v>
      </c>
      <c r="B10" s="1" t="s">
        <v>11</v>
      </c>
      <c r="C10" s="3" t="s">
        <v>28</v>
      </c>
      <c r="D10" s="26">
        <v>6.8</v>
      </c>
      <c r="E10" s="27">
        <v>4.4000000000000004</v>
      </c>
      <c r="F10" s="26">
        <v>7.5</v>
      </c>
      <c r="G10" s="28"/>
      <c r="H10" s="28"/>
      <c r="I10" s="28"/>
      <c r="J10" s="28">
        <v>5.5</v>
      </c>
      <c r="K10" s="28">
        <v>4.75</v>
      </c>
      <c r="L10" s="53">
        <v>4.25</v>
      </c>
      <c r="M10" s="30"/>
      <c r="N10" s="30"/>
      <c r="O10" s="30">
        <f t="shared" si="2"/>
        <v>18.7</v>
      </c>
      <c r="P10" s="30"/>
      <c r="Q10" s="30">
        <f t="shared" si="4"/>
        <v>17.75</v>
      </c>
      <c r="R10" s="51"/>
    </row>
    <row r="11" spans="1:18" s="2" customFormat="1" ht="18" customHeight="1" x14ac:dyDescent="0.25">
      <c r="A11" s="5" t="s">
        <v>29</v>
      </c>
      <c r="B11" s="1" t="s">
        <v>14</v>
      </c>
      <c r="C11" s="3" t="s">
        <v>30</v>
      </c>
      <c r="D11" s="26">
        <v>7.6</v>
      </c>
      <c r="E11" s="27">
        <v>8.4</v>
      </c>
      <c r="F11" s="26">
        <v>7.25</v>
      </c>
      <c r="G11" s="28"/>
      <c r="H11" s="28"/>
      <c r="I11" s="28"/>
      <c r="J11" s="28">
        <v>3.75</v>
      </c>
      <c r="K11" s="28">
        <v>5</v>
      </c>
      <c r="L11" s="53">
        <v>4.25</v>
      </c>
      <c r="M11" s="30"/>
      <c r="N11" s="30"/>
      <c r="O11" s="30">
        <f t="shared" si="2"/>
        <v>23.25</v>
      </c>
      <c r="P11" s="30"/>
      <c r="Q11" s="30">
        <f t="shared" si="4"/>
        <v>16</v>
      </c>
      <c r="R11" s="51"/>
    </row>
    <row r="12" spans="1:18" s="2" customFormat="1" ht="18" customHeight="1" x14ac:dyDescent="0.25">
      <c r="A12" s="5" t="s">
        <v>31</v>
      </c>
      <c r="B12" s="1" t="s">
        <v>14</v>
      </c>
      <c r="C12" s="3" t="s">
        <v>32</v>
      </c>
      <c r="D12" s="26">
        <v>8</v>
      </c>
      <c r="E12" s="27">
        <v>8.1999999999999993</v>
      </c>
      <c r="F12" s="26">
        <v>8</v>
      </c>
      <c r="G12" s="28">
        <v>5.25</v>
      </c>
      <c r="H12" s="28">
        <v>8.5</v>
      </c>
      <c r="I12" s="28">
        <v>5.5</v>
      </c>
      <c r="J12" s="28"/>
      <c r="K12" s="28"/>
      <c r="L12" s="53"/>
      <c r="M12" s="30">
        <f t="shared" si="0"/>
        <v>21.75</v>
      </c>
      <c r="N12" s="30">
        <f t="shared" si="1"/>
        <v>21.45</v>
      </c>
      <c r="O12" s="39">
        <f t="shared" si="2"/>
        <v>24.2</v>
      </c>
      <c r="P12" s="30">
        <f t="shared" si="3"/>
        <v>22</v>
      </c>
      <c r="Q12" s="30"/>
      <c r="R12" s="51">
        <f t="shared" si="5"/>
        <v>24.7</v>
      </c>
    </row>
    <row r="13" spans="1:18" s="2" customFormat="1" ht="18" customHeight="1" x14ac:dyDescent="0.25">
      <c r="A13" s="5" t="s">
        <v>33</v>
      </c>
      <c r="B13" s="1" t="s">
        <v>20</v>
      </c>
      <c r="C13" s="3" t="s">
        <v>34</v>
      </c>
      <c r="D13" s="26">
        <v>5.2</v>
      </c>
      <c r="E13" s="27">
        <v>4</v>
      </c>
      <c r="F13" s="26">
        <v>4</v>
      </c>
      <c r="G13" s="28"/>
      <c r="H13" s="28"/>
      <c r="I13" s="28"/>
      <c r="J13" s="28">
        <v>5.5</v>
      </c>
      <c r="K13" s="28">
        <v>4.75</v>
      </c>
      <c r="L13" s="53">
        <v>5.25</v>
      </c>
      <c r="M13" s="30"/>
      <c r="N13" s="30"/>
      <c r="O13" s="30">
        <f t="shared" si="2"/>
        <v>13.2</v>
      </c>
      <c r="P13" s="30"/>
      <c r="Q13" s="30">
        <f t="shared" si="4"/>
        <v>14.25</v>
      </c>
      <c r="R13" s="51"/>
    </row>
    <row r="14" spans="1:18" s="2" customFormat="1" ht="18" customHeight="1" x14ac:dyDescent="0.25">
      <c r="A14" s="5" t="s">
        <v>35</v>
      </c>
      <c r="B14" s="1" t="s">
        <v>23</v>
      </c>
      <c r="C14" s="3" t="s">
        <v>36</v>
      </c>
      <c r="D14" s="26">
        <v>6.6</v>
      </c>
      <c r="E14" s="27">
        <v>4.8</v>
      </c>
      <c r="F14" s="26">
        <v>7</v>
      </c>
      <c r="G14" s="28"/>
      <c r="H14" s="28"/>
      <c r="I14" s="28"/>
      <c r="J14" s="28">
        <v>5.5</v>
      </c>
      <c r="K14" s="28">
        <v>4.25</v>
      </c>
      <c r="L14" s="53">
        <v>6</v>
      </c>
      <c r="M14" s="30"/>
      <c r="N14" s="30"/>
      <c r="O14" s="30">
        <f t="shared" si="2"/>
        <v>18.399999999999999</v>
      </c>
      <c r="P14" s="30"/>
      <c r="Q14" s="30">
        <f t="shared" si="4"/>
        <v>16.75</v>
      </c>
      <c r="R14" s="51"/>
    </row>
    <row r="15" spans="1:18" s="2" customFormat="1" ht="18" customHeight="1" x14ac:dyDescent="0.25">
      <c r="A15" s="5" t="s">
        <v>37</v>
      </c>
      <c r="B15" s="1" t="s">
        <v>14</v>
      </c>
      <c r="C15" s="3" t="s">
        <v>38</v>
      </c>
      <c r="D15" s="26">
        <v>7.4</v>
      </c>
      <c r="E15" s="27">
        <v>6.8</v>
      </c>
      <c r="F15" s="26">
        <v>7</v>
      </c>
      <c r="G15" s="28">
        <v>5.5</v>
      </c>
      <c r="H15" s="28">
        <v>8.25</v>
      </c>
      <c r="I15" s="28">
        <v>5.5</v>
      </c>
      <c r="J15" s="28"/>
      <c r="K15" s="28"/>
      <c r="L15" s="53"/>
      <c r="M15" s="30">
        <f t="shared" si="0"/>
        <v>21.15</v>
      </c>
      <c r="N15" s="30">
        <f t="shared" si="1"/>
        <v>19.7</v>
      </c>
      <c r="O15" s="30">
        <f t="shared" si="2"/>
        <v>21.2</v>
      </c>
      <c r="P15" s="30">
        <f t="shared" si="3"/>
        <v>21.15</v>
      </c>
      <c r="Q15" s="30"/>
      <c r="R15" s="51">
        <f t="shared" si="5"/>
        <v>22.45</v>
      </c>
    </row>
    <row r="16" spans="1:18" s="2" customFormat="1" ht="18" customHeight="1" x14ac:dyDescent="0.25">
      <c r="A16" s="5" t="s">
        <v>39</v>
      </c>
      <c r="B16" s="1" t="s">
        <v>14</v>
      </c>
      <c r="C16" s="3" t="s">
        <v>40</v>
      </c>
      <c r="D16" s="26">
        <v>8.8000000000000007</v>
      </c>
      <c r="E16" s="27">
        <v>7.4</v>
      </c>
      <c r="F16" s="26">
        <v>8.25</v>
      </c>
      <c r="G16" s="28"/>
      <c r="H16" s="28"/>
      <c r="I16" s="28"/>
      <c r="J16" s="28">
        <v>5.75</v>
      </c>
      <c r="K16" s="28">
        <v>6</v>
      </c>
      <c r="L16" s="53">
        <v>5.25</v>
      </c>
      <c r="M16" s="30"/>
      <c r="N16" s="30"/>
      <c r="O16" s="39">
        <f t="shared" si="2"/>
        <v>24.450000000000003</v>
      </c>
      <c r="P16" s="30"/>
      <c r="Q16" s="30">
        <f t="shared" si="4"/>
        <v>20</v>
      </c>
      <c r="R16" s="51"/>
    </row>
    <row r="17" spans="1:18" s="2" customFormat="1" ht="18" customHeight="1" x14ac:dyDescent="0.25">
      <c r="A17" s="5" t="s">
        <v>41</v>
      </c>
      <c r="B17" s="1" t="s">
        <v>17</v>
      </c>
      <c r="C17" s="3" t="s">
        <v>42</v>
      </c>
      <c r="D17" s="26">
        <v>5.6</v>
      </c>
      <c r="E17" s="27">
        <v>5</v>
      </c>
      <c r="F17" s="26">
        <v>6.75</v>
      </c>
      <c r="G17" s="28"/>
      <c r="H17" s="28"/>
      <c r="I17" s="28"/>
      <c r="J17" s="28">
        <v>4.25</v>
      </c>
      <c r="K17" s="28">
        <v>5.5</v>
      </c>
      <c r="L17" s="53">
        <v>4.5</v>
      </c>
      <c r="M17" s="30"/>
      <c r="N17" s="30"/>
      <c r="O17" s="30">
        <f t="shared" si="2"/>
        <v>17.350000000000001</v>
      </c>
      <c r="P17" s="30"/>
      <c r="Q17" s="30">
        <f t="shared" si="4"/>
        <v>16.5</v>
      </c>
      <c r="R17" s="51"/>
    </row>
    <row r="18" spans="1:18" s="2" customFormat="1" ht="18" customHeight="1" x14ac:dyDescent="0.25">
      <c r="A18" s="5" t="s">
        <v>43</v>
      </c>
      <c r="B18" s="1" t="s">
        <v>11</v>
      </c>
      <c r="C18" s="3" t="s">
        <v>44</v>
      </c>
      <c r="D18" s="26">
        <v>6.8</v>
      </c>
      <c r="E18" s="27">
        <v>5.2</v>
      </c>
      <c r="F18" s="26">
        <v>7.5</v>
      </c>
      <c r="G18" s="28"/>
      <c r="H18" s="28"/>
      <c r="I18" s="28"/>
      <c r="J18" s="28">
        <v>4.5</v>
      </c>
      <c r="K18" s="28">
        <v>4.25</v>
      </c>
      <c r="L18" s="53">
        <v>6.25</v>
      </c>
      <c r="M18" s="30"/>
      <c r="N18" s="30"/>
      <c r="O18" s="30">
        <f t="shared" si="2"/>
        <v>19.5</v>
      </c>
      <c r="P18" s="30"/>
      <c r="Q18" s="30">
        <f t="shared" si="4"/>
        <v>16.25</v>
      </c>
      <c r="R18" s="51"/>
    </row>
    <row r="19" spans="1:18" s="2" customFormat="1" ht="18" customHeight="1" x14ac:dyDescent="0.25">
      <c r="A19" s="5" t="s">
        <v>45</v>
      </c>
      <c r="B19" s="1" t="s">
        <v>11</v>
      </c>
      <c r="C19" s="3" t="s">
        <v>46</v>
      </c>
      <c r="D19" s="26">
        <v>6.6</v>
      </c>
      <c r="E19" s="27">
        <v>7.4</v>
      </c>
      <c r="F19" s="26">
        <v>7</v>
      </c>
      <c r="G19" s="28"/>
      <c r="H19" s="28"/>
      <c r="I19" s="28"/>
      <c r="J19" s="28">
        <v>5.25</v>
      </c>
      <c r="K19" s="28">
        <v>4.75</v>
      </c>
      <c r="L19" s="53">
        <v>4.25</v>
      </c>
      <c r="M19" s="30"/>
      <c r="N19" s="30"/>
      <c r="O19" s="30">
        <f t="shared" si="2"/>
        <v>21</v>
      </c>
      <c r="P19" s="30"/>
      <c r="Q19" s="30">
        <f t="shared" si="4"/>
        <v>17</v>
      </c>
      <c r="R19" s="51"/>
    </row>
    <row r="20" spans="1:18" s="2" customFormat="1" ht="18" customHeight="1" x14ac:dyDescent="0.25">
      <c r="A20" s="5" t="s">
        <v>47</v>
      </c>
      <c r="B20" s="1" t="s">
        <v>11</v>
      </c>
      <c r="C20" s="3" t="s">
        <v>48</v>
      </c>
      <c r="D20" s="26">
        <v>7.6</v>
      </c>
      <c r="E20" s="27">
        <v>7.4</v>
      </c>
      <c r="F20" s="26">
        <v>7.25</v>
      </c>
      <c r="G20" s="28"/>
      <c r="H20" s="28"/>
      <c r="I20" s="28"/>
      <c r="J20" s="28">
        <v>5.5</v>
      </c>
      <c r="K20" s="28">
        <v>4</v>
      </c>
      <c r="L20" s="53">
        <v>4</v>
      </c>
      <c r="M20" s="30"/>
      <c r="N20" s="30"/>
      <c r="O20" s="30">
        <f t="shared" si="2"/>
        <v>22.25</v>
      </c>
      <c r="P20" s="30"/>
      <c r="Q20" s="30">
        <f t="shared" si="4"/>
        <v>16.75</v>
      </c>
      <c r="R20" s="51"/>
    </row>
    <row r="21" spans="1:18" s="2" customFormat="1" ht="18" customHeight="1" x14ac:dyDescent="0.25">
      <c r="A21" s="5" t="s">
        <v>49</v>
      </c>
      <c r="B21" s="1" t="s">
        <v>11</v>
      </c>
      <c r="C21" s="3" t="s">
        <v>50</v>
      </c>
      <c r="D21" s="26">
        <v>6.8</v>
      </c>
      <c r="E21" s="27">
        <v>6.4</v>
      </c>
      <c r="F21" s="26">
        <v>7.5</v>
      </c>
      <c r="G21" s="28"/>
      <c r="H21" s="28"/>
      <c r="I21" s="28"/>
      <c r="J21" s="28">
        <v>5.75</v>
      </c>
      <c r="K21" s="28">
        <v>6.25</v>
      </c>
      <c r="L21" s="53">
        <v>4.5</v>
      </c>
      <c r="M21" s="30"/>
      <c r="N21" s="30"/>
      <c r="O21" s="30">
        <f t="shared" si="2"/>
        <v>20.7</v>
      </c>
      <c r="P21" s="30"/>
      <c r="Q21" s="30">
        <f t="shared" si="4"/>
        <v>19.5</v>
      </c>
      <c r="R21" s="51"/>
    </row>
    <row r="22" spans="1:18" s="2" customFormat="1" ht="18" customHeight="1" x14ac:dyDescent="0.25">
      <c r="A22" s="5" t="s">
        <v>51</v>
      </c>
      <c r="B22" s="1" t="s">
        <v>11</v>
      </c>
      <c r="C22" s="3" t="s">
        <v>52</v>
      </c>
      <c r="D22" s="26">
        <v>7</v>
      </c>
      <c r="E22" s="27">
        <v>5.6</v>
      </c>
      <c r="F22" s="26">
        <v>8</v>
      </c>
      <c r="G22" s="28"/>
      <c r="H22" s="28"/>
      <c r="I22" s="28"/>
      <c r="J22" s="28">
        <v>6.25</v>
      </c>
      <c r="K22" s="28">
        <v>5.25</v>
      </c>
      <c r="L22" s="53">
        <v>4.5</v>
      </c>
      <c r="M22" s="30"/>
      <c r="N22" s="30"/>
      <c r="O22" s="30">
        <f t="shared" si="2"/>
        <v>20.6</v>
      </c>
      <c r="P22" s="30"/>
      <c r="Q22" s="30">
        <f t="shared" si="4"/>
        <v>19.5</v>
      </c>
      <c r="R22" s="51"/>
    </row>
    <row r="23" spans="1:18" s="2" customFormat="1" ht="18" customHeight="1" x14ac:dyDescent="0.25">
      <c r="A23" s="5" t="s">
        <v>53</v>
      </c>
      <c r="B23" s="1" t="s">
        <v>20</v>
      </c>
      <c r="C23" s="3" t="s">
        <v>52</v>
      </c>
      <c r="D23" s="26">
        <v>6.8</v>
      </c>
      <c r="E23" s="27">
        <v>5.6</v>
      </c>
      <c r="F23" s="26">
        <v>7</v>
      </c>
      <c r="G23" s="28"/>
      <c r="H23" s="28"/>
      <c r="I23" s="28"/>
      <c r="J23" s="28">
        <v>5.25</v>
      </c>
      <c r="K23" s="28">
        <v>6.5</v>
      </c>
      <c r="L23" s="53">
        <v>4.75</v>
      </c>
      <c r="M23" s="30"/>
      <c r="N23" s="30"/>
      <c r="O23" s="30">
        <f t="shared" si="2"/>
        <v>19.399999999999999</v>
      </c>
      <c r="P23" s="30"/>
      <c r="Q23" s="30">
        <f t="shared" si="4"/>
        <v>18.75</v>
      </c>
      <c r="R23" s="51"/>
    </row>
    <row r="24" spans="1:18" s="2" customFormat="1" ht="18" customHeight="1" x14ac:dyDescent="0.25">
      <c r="A24" s="5" t="s">
        <v>54</v>
      </c>
      <c r="B24" s="1" t="s">
        <v>23</v>
      </c>
      <c r="C24" s="3" t="s">
        <v>55</v>
      </c>
      <c r="D24" s="26">
        <v>4.4000000000000004</v>
      </c>
      <c r="E24" s="27">
        <v>1.8</v>
      </c>
      <c r="F24" s="26">
        <v>7.25</v>
      </c>
      <c r="G24" s="28"/>
      <c r="H24" s="28"/>
      <c r="I24" s="28"/>
      <c r="J24" s="28">
        <v>3.5</v>
      </c>
      <c r="K24" s="28">
        <v>5.5</v>
      </c>
      <c r="L24" s="53">
        <v>5</v>
      </c>
      <c r="M24" s="30"/>
      <c r="N24" s="30"/>
      <c r="O24" s="30">
        <f t="shared" si="2"/>
        <v>13.45</v>
      </c>
      <c r="P24" s="30"/>
      <c r="Q24" s="30">
        <f t="shared" si="4"/>
        <v>16.25</v>
      </c>
      <c r="R24" s="51"/>
    </row>
    <row r="25" spans="1:18" s="2" customFormat="1" ht="18" customHeight="1" x14ac:dyDescent="0.25">
      <c r="A25" s="5" t="s">
        <v>56</v>
      </c>
      <c r="B25" s="1" t="s">
        <v>11</v>
      </c>
      <c r="C25" s="3" t="s">
        <v>57</v>
      </c>
      <c r="D25" s="26">
        <v>5.2</v>
      </c>
      <c r="E25" s="27">
        <v>4.5999999999999996</v>
      </c>
      <c r="F25" s="26">
        <v>7.25</v>
      </c>
      <c r="G25" s="28"/>
      <c r="H25" s="28"/>
      <c r="I25" s="28"/>
      <c r="J25" s="28">
        <v>4.25</v>
      </c>
      <c r="K25" s="28">
        <v>5.2</v>
      </c>
      <c r="L25" s="53">
        <v>5</v>
      </c>
      <c r="M25" s="30"/>
      <c r="N25" s="30"/>
      <c r="O25" s="30">
        <f t="shared" si="2"/>
        <v>17.05</v>
      </c>
      <c r="P25" s="30"/>
      <c r="Q25" s="30">
        <f t="shared" si="4"/>
        <v>16.7</v>
      </c>
      <c r="R25" s="51"/>
    </row>
    <row r="26" spans="1:18" s="2" customFormat="1" ht="18" customHeight="1" x14ac:dyDescent="0.25">
      <c r="A26" s="5" t="s">
        <v>58</v>
      </c>
      <c r="B26" s="1" t="s">
        <v>59</v>
      </c>
      <c r="C26" s="3" t="s">
        <v>60</v>
      </c>
      <c r="D26" s="26">
        <v>1.8</v>
      </c>
      <c r="E26" s="27">
        <v>3</v>
      </c>
      <c r="F26" s="26">
        <v>5.5</v>
      </c>
      <c r="G26" s="28"/>
      <c r="H26" s="28"/>
      <c r="I26" s="28"/>
      <c r="J26" s="28">
        <v>5.5</v>
      </c>
      <c r="K26" s="28">
        <v>5.25</v>
      </c>
      <c r="L26" s="53">
        <v>5.75</v>
      </c>
      <c r="M26" s="30"/>
      <c r="N26" s="30"/>
      <c r="O26" s="30">
        <f t="shared" si="2"/>
        <v>10.3</v>
      </c>
      <c r="P26" s="30"/>
      <c r="Q26" s="30">
        <f t="shared" si="4"/>
        <v>16.25</v>
      </c>
      <c r="R26" s="51"/>
    </row>
    <row r="27" spans="1:18" s="2" customFormat="1" ht="18" customHeight="1" x14ac:dyDescent="0.25">
      <c r="A27" s="5" t="s">
        <v>61</v>
      </c>
      <c r="B27" s="1" t="s">
        <v>59</v>
      </c>
      <c r="C27" s="3" t="s">
        <v>62</v>
      </c>
      <c r="D27" s="26">
        <v>5.6</v>
      </c>
      <c r="E27" s="27">
        <v>5.2</v>
      </c>
      <c r="F27" s="26">
        <v>7</v>
      </c>
      <c r="G27" s="28"/>
      <c r="H27" s="28"/>
      <c r="I27" s="28"/>
      <c r="J27" s="28">
        <v>5.25</v>
      </c>
      <c r="K27" s="28">
        <v>6.25</v>
      </c>
      <c r="L27" s="53">
        <v>6</v>
      </c>
      <c r="M27" s="30"/>
      <c r="N27" s="30"/>
      <c r="O27" s="30">
        <f t="shared" si="2"/>
        <v>17.8</v>
      </c>
      <c r="P27" s="30"/>
      <c r="Q27" s="30">
        <f t="shared" si="4"/>
        <v>18.5</v>
      </c>
      <c r="R27" s="51"/>
    </row>
    <row r="28" spans="1:18" s="2" customFormat="1" ht="18" customHeight="1" x14ac:dyDescent="0.25">
      <c r="A28" s="5" t="s">
        <v>63</v>
      </c>
      <c r="B28" s="1" t="s">
        <v>59</v>
      </c>
      <c r="C28" s="3" t="s">
        <v>64</v>
      </c>
      <c r="D28" s="26">
        <v>3.6</v>
      </c>
      <c r="E28" s="27">
        <v>2.6</v>
      </c>
      <c r="F28" s="29">
        <v>5.25</v>
      </c>
      <c r="G28" s="28"/>
      <c r="H28" s="28"/>
      <c r="I28" s="28"/>
      <c r="J28" s="28">
        <v>6</v>
      </c>
      <c r="K28" s="28">
        <v>4.25</v>
      </c>
      <c r="L28" s="53">
        <v>4.5</v>
      </c>
      <c r="M28" s="30"/>
      <c r="N28" s="30"/>
      <c r="O28" s="30">
        <f t="shared" si="2"/>
        <v>11.45</v>
      </c>
      <c r="P28" s="30"/>
      <c r="Q28" s="30">
        <f t="shared" si="4"/>
        <v>15.5</v>
      </c>
      <c r="R28" s="51"/>
    </row>
    <row r="29" spans="1:18" s="2" customFormat="1" ht="18" customHeight="1" x14ac:dyDescent="0.25">
      <c r="A29" s="5" t="s">
        <v>65</v>
      </c>
      <c r="B29" s="1" t="s">
        <v>20</v>
      </c>
      <c r="C29" s="3" t="s">
        <v>66</v>
      </c>
      <c r="D29" s="26">
        <v>5.2</v>
      </c>
      <c r="E29" s="27">
        <v>3.8</v>
      </c>
      <c r="F29" s="26">
        <v>5.5</v>
      </c>
      <c r="G29" s="28"/>
      <c r="H29" s="28"/>
      <c r="I29" s="28"/>
      <c r="J29" s="28">
        <v>6.25</v>
      </c>
      <c r="K29" s="28">
        <v>5.75</v>
      </c>
      <c r="L29" s="53">
        <v>5.25</v>
      </c>
      <c r="M29" s="30"/>
      <c r="N29" s="30"/>
      <c r="O29" s="30">
        <f t="shared" si="2"/>
        <v>14.5</v>
      </c>
      <c r="P29" s="30"/>
      <c r="Q29" s="30">
        <f t="shared" si="4"/>
        <v>17.5</v>
      </c>
      <c r="R29" s="51"/>
    </row>
    <row r="30" spans="1:18" s="2" customFormat="1" ht="18" customHeight="1" x14ac:dyDescent="0.25">
      <c r="A30" s="5" t="s">
        <v>67</v>
      </c>
      <c r="B30" s="1" t="s">
        <v>11</v>
      </c>
      <c r="C30" s="3" t="s">
        <v>68</v>
      </c>
      <c r="D30" s="26">
        <v>6</v>
      </c>
      <c r="E30" s="27">
        <v>6</v>
      </c>
      <c r="F30" s="26">
        <v>7.5</v>
      </c>
      <c r="G30" s="28"/>
      <c r="H30" s="28"/>
      <c r="I30" s="28"/>
      <c r="J30" s="28">
        <v>6</v>
      </c>
      <c r="K30" s="28">
        <v>6.25</v>
      </c>
      <c r="L30" s="53">
        <v>5.25</v>
      </c>
      <c r="M30" s="30"/>
      <c r="N30" s="30"/>
      <c r="O30" s="30">
        <f t="shared" si="2"/>
        <v>19.5</v>
      </c>
      <c r="P30" s="30"/>
      <c r="Q30" s="30">
        <f t="shared" si="4"/>
        <v>19.75</v>
      </c>
      <c r="R30" s="51"/>
    </row>
    <row r="31" spans="1:18" s="2" customFormat="1" ht="18" customHeight="1" x14ac:dyDescent="0.25">
      <c r="A31" s="5" t="s">
        <v>69</v>
      </c>
      <c r="B31" s="1" t="s">
        <v>23</v>
      </c>
      <c r="C31" s="3" t="s">
        <v>70</v>
      </c>
      <c r="D31" s="26">
        <v>6</v>
      </c>
      <c r="E31" s="27">
        <v>4.8</v>
      </c>
      <c r="F31" s="26">
        <v>5</v>
      </c>
      <c r="G31" s="28"/>
      <c r="H31" s="28"/>
      <c r="I31" s="28"/>
      <c r="J31" s="28">
        <v>6.5</v>
      </c>
      <c r="K31" s="28">
        <v>5.5</v>
      </c>
      <c r="L31" s="53">
        <v>3.75</v>
      </c>
      <c r="M31" s="30"/>
      <c r="N31" s="30"/>
      <c r="O31" s="30">
        <f t="shared" si="2"/>
        <v>15.8</v>
      </c>
      <c r="P31" s="30"/>
      <c r="Q31" s="30">
        <f t="shared" si="4"/>
        <v>17</v>
      </c>
      <c r="R31" s="51"/>
    </row>
    <row r="32" spans="1:18" s="2" customFormat="1" ht="18" customHeight="1" x14ac:dyDescent="0.25">
      <c r="A32" s="5" t="s">
        <v>71</v>
      </c>
      <c r="B32" s="1" t="s">
        <v>59</v>
      </c>
      <c r="C32" s="3" t="s">
        <v>72</v>
      </c>
      <c r="D32" s="26">
        <v>4.8</v>
      </c>
      <c r="E32" s="27">
        <v>4</v>
      </c>
      <c r="F32" s="26">
        <v>7</v>
      </c>
      <c r="G32" s="28"/>
      <c r="H32" s="28"/>
      <c r="I32" s="28"/>
      <c r="J32" s="28">
        <v>6</v>
      </c>
      <c r="K32" s="28">
        <v>6</v>
      </c>
      <c r="L32" s="53">
        <v>4.5</v>
      </c>
      <c r="M32" s="30"/>
      <c r="N32" s="30"/>
      <c r="O32" s="30">
        <f t="shared" si="2"/>
        <v>15.8</v>
      </c>
      <c r="P32" s="30"/>
      <c r="Q32" s="30">
        <f t="shared" si="4"/>
        <v>19</v>
      </c>
      <c r="R32" s="51"/>
    </row>
    <row r="33" spans="1:18" s="2" customFormat="1" ht="18" customHeight="1" x14ac:dyDescent="0.25">
      <c r="A33" s="5" t="s">
        <v>73</v>
      </c>
      <c r="B33" s="1" t="s">
        <v>59</v>
      </c>
      <c r="C33" s="3" t="s">
        <v>74</v>
      </c>
      <c r="D33" s="26">
        <v>4.2</v>
      </c>
      <c r="E33" s="27">
        <v>4</v>
      </c>
      <c r="F33" s="26">
        <v>6.25</v>
      </c>
      <c r="G33" s="28"/>
      <c r="H33" s="28"/>
      <c r="I33" s="28"/>
      <c r="J33" s="28">
        <v>6</v>
      </c>
      <c r="K33" s="28">
        <v>5</v>
      </c>
      <c r="L33" s="53">
        <v>4.5</v>
      </c>
      <c r="M33" s="30"/>
      <c r="N33" s="30"/>
      <c r="O33" s="30">
        <f t="shared" si="2"/>
        <v>14.45</v>
      </c>
      <c r="P33" s="30"/>
      <c r="Q33" s="30">
        <f t="shared" si="4"/>
        <v>17.25</v>
      </c>
      <c r="R33" s="51"/>
    </row>
    <row r="34" spans="1:18" s="2" customFormat="1" ht="18" customHeight="1" x14ac:dyDescent="0.25">
      <c r="A34" s="5" t="s">
        <v>75</v>
      </c>
      <c r="B34" s="1" t="s">
        <v>11</v>
      </c>
      <c r="C34" s="3" t="s">
        <v>76</v>
      </c>
      <c r="D34" s="26">
        <v>7.4</v>
      </c>
      <c r="E34" s="27">
        <v>7.8</v>
      </c>
      <c r="F34" s="26">
        <v>7.75</v>
      </c>
      <c r="G34" s="28"/>
      <c r="H34" s="28"/>
      <c r="I34" s="28"/>
      <c r="J34" s="28">
        <v>6.5</v>
      </c>
      <c r="K34" s="28">
        <v>6.75</v>
      </c>
      <c r="L34" s="53">
        <v>6.25</v>
      </c>
      <c r="M34" s="30"/>
      <c r="N34" s="30"/>
      <c r="O34" s="30">
        <f t="shared" si="2"/>
        <v>22.95</v>
      </c>
      <c r="P34" s="30"/>
      <c r="Q34" s="30">
        <f t="shared" si="4"/>
        <v>21</v>
      </c>
      <c r="R34" s="51"/>
    </row>
    <row r="35" spans="1:18" s="2" customFormat="1" ht="18" customHeight="1" x14ac:dyDescent="0.25">
      <c r="A35" s="5" t="s">
        <v>77</v>
      </c>
      <c r="B35" s="1" t="s">
        <v>23</v>
      </c>
      <c r="C35" s="3" t="s">
        <v>78</v>
      </c>
      <c r="D35" s="26">
        <v>2.4</v>
      </c>
      <c r="E35" s="27">
        <v>3</v>
      </c>
      <c r="F35" s="26">
        <v>6.5</v>
      </c>
      <c r="G35" s="28"/>
      <c r="H35" s="28"/>
      <c r="I35" s="28"/>
      <c r="J35" s="28">
        <v>5.25</v>
      </c>
      <c r="K35" s="28">
        <v>5.5</v>
      </c>
      <c r="L35" s="53">
        <v>3.5</v>
      </c>
      <c r="M35" s="30"/>
      <c r="N35" s="30"/>
      <c r="O35" s="30">
        <f t="shared" si="2"/>
        <v>11.9</v>
      </c>
      <c r="P35" s="30"/>
      <c r="Q35" s="30">
        <f t="shared" si="4"/>
        <v>17.25</v>
      </c>
      <c r="R35" s="51"/>
    </row>
    <row r="36" spans="1:18" s="2" customFormat="1" ht="18" customHeight="1" x14ac:dyDescent="0.25">
      <c r="A36" s="5" t="s">
        <v>79</v>
      </c>
      <c r="B36" s="1" t="s">
        <v>59</v>
      </c>
      <c r="C36" s="3" t="s">
        <v>80</v>
      </c>
      <c r="D36" s="26">
        <v>2.6</v>
      </c>
      <c r="E36" s="27">
        <v>2.2000000000000002</v>
      </c>
      <c r="F36" s="26">
        <v>6.5</v>
      </c>
      <c r="G36" s="28"/>
      <c r="H36" s="28"/>
      <c r="I36" s="28"/>
      <c r="J36" s="28">
        <v>3.75</v>
      </c>
      <c r="K36" s="28">
        <v>2.75</v>
      </c>
      <c r="L36" s="53">
        <v>4.75</v>
      </c>
      <c r="M36" s="30"/>
      <c r="N36" s="30"/>
      <c r="O36" s="30">
        <f t="shared" si="2"/>
        <v>11.3</v>
      </c>
      <c r="P36" s="30"/>
      <c r="Q36" s="30">
        <f t="shared" si="4"/>
        <v>13</v>
      </c>
      <c r="R36" s="51"/>
    </row>
    <row r="37" spans="1:18" s="2" customFormat="1" ht="18" customHeight="1" x14ac:dyDescent="0.25">
      <c r="A37" s="5" t="s">
        <v>81</v>
      </c>
      <c r="B37" s="1" t="s">
        <v>20</v>
      </c>
      <c r="C37" s="3" t="s">
        <v>82</v>
      </c>
      <c r="D37" s="26">
        <v>4.2</v>
      </c>
      <c r="E37" s="27">
        <v>4</v>
      </c>
      <c r="F37" s="26">
        <v>6.5</v>
      </c>
      <c r="G37" s="28"/>
      <c r="H37" s="28"/>
      <c r="I37" s="28"/>
      <c r="J37" s="28">
        <v>6</v>
      </c>
      <c r="K37" s="28">
        <v>5.5</v>
      </c>
      <c r="L37" s="53">
        <v>4.75</v>
      </c>
      <c r="M37" s="30"/>
      <c r="N37" s="30"/>
      <c r="O37" s="30">
        <f t="shared" si="2"/>
        <v>14.7</v>
      </c>
      <c r="P37" s="30"/>
      <c r="Q37" s="30">
        <f t="shared" si="4"/>
        <v>18</v>
      </c>
      <c r="R37" s="51"/>
    </row>
    <row r="38" spans="1:18" s="2" customFormat="1" ht="18" customHeight="1" x14ac:dyDescent="0.25">
      <c r="A38" s="5" t="s">
        <v>83</v>
      </c>
      <c r="B38" s="1" t="s">
        <v>14</v>
      </c>
      <c r="C38" s="3" t="s">
        <v>84</v>
      </c>
      <c r="D38" s="26">
        <v>8.8000000000000007</v>
      </c>
      <c r="E38" s="27">
        <v>7.8</v>
      </c>
      <c r="F38" s="26">
        <v>6.25</v>
      </c>
      <c r="G38" s="28">
        <v>5.75</v>
      </c>
      <c r="H38" s="28">
        <v>9</v>
      </c>
      <c r="I38" s="28">
        <v>6.5</v>
      </c>
      <c r="J38" s="28"/>
      <c r="K38" s="28"/>
      <c r="L38" s="53"/>
      <c r="M38" s="30">
        <f t="shared" si="0"/>
        <v>23.55</v>
      </c>
      <c r="N38" s="30">
        <f t="shared" si="1"/>
        <v>22.35</v>
      </c>
      <c r="O38" s="30">
        <f t="shared" si="2"/>
        <v>22.85</v>
      </c>
      <c r="P38" s="13">
        <f t="shared" si="3"/>
        <v>24.3</v>
      </c>
      <c r="Q38" s="30"/>
      <c r="R38" s="51">
        <f t="shared" si="5"/>
        <v>25.6</v>
      </c>
    </row>
    <row r="39" spans="1:18" s="2" customFormat="1" ht="18" customHeight="1" x14ac:dyDescent="0.25">
      <c r="A39" s="5" t="s">
        <v>85</v>
      </c>
      <c r="B39" s="1" t="s">
        <v>14</v>
      </c>
      <c r="C39" s="3" t="s">
        <v>86</v>
      </c>
      <c r="D39" s="26">
        <v>6.4</v>
      </c>
      <c r="E39" s="27">
        <v>4.5999999999999996</v>
      </c>
      <c r="F39" s="26">
        <v>6.75</v>
      </c>
      <c r="G39" s="28">
        <v>4</v>
      </c>
      <c r="H39" s="28">
        <v>7</v>
      </c>
      <c r="I39" s="28">
        <v>3.25</v>
      </c>
      <c r="J39" s="28"/>
      <c r="K39" s="28"/>
      <c r="L39" s="53"/>
      <c r="M39" s="30">
        <f t="shared" si="0"/>
        <v>17.399999999999999</v>
      </c>
      <c r="N39" s="30">
        <f t="shared" si="1"/>
        <v>15</v>
      </c>
      <c r="O39" s="30">
        <f t="shared" si="2"/>
        <v>17.75</v>
      </c>
      <c r="P39" s="30">
        <f t="shared" si="3"/>
        <v>16.649999999999999</v>
      </c>
      <c r="Q39" s="30"/>
      <c r="R39" s="51">
        <f t="shared" si="5"/>
        <v>18</v>
      </c>
    </row>
    <row r="40" spans="1:18" s="2" customFormat="1" ht="18" customHeight="1" x14ac:dyDescent="0.25">
      <c r="A40" s="5" t="s">
        <v>87</v>
      </c>
      <c r="B40" s="1" t="s">
        <v>23</v>
      </c>
      <c r="C40" s="3" t="s">
        <v>88</v>
      </c>
      <c r="D40" s="26">
        <v>3.2</v>
      </c>
      <c r="E40" s="27">
        <v>4.5999999999999996</v>
      </c>
      <c r="F40" s="26">
        <v>6</v>
      </c>
      <c r="G40" s="28"/>
      <c r="H40" s="28"/>
      <c r="I40" s="28"/>
      <c r="J40" s="28">
        <v>5</v>
      </c>
      <c r="K40" s="28">
        <v>7</v>
      </c>
      <c r="L40" s="53">
        <v>5.25</v>
      </c>
      <c r="M40" s="30"/>
      <c r="N40" s="30"/>
      <c r="O40" s="30">
        <f t="shared" si="2"/>
        <v>13.8</v>
      </c>
      <c r="P40" s="30"/>
      <c r="Q40" s="30">
        <f t="shared" si="4"/>
        <v>18</v>
      </c>
      <c r="R40" s="51"/>
    </row>
    <row r="41" spans="1:18" s="2" customFormat="1" ht="18" customHeight="1" x14ac:dyDescent="0.25">
      <c r="A41" s="5" t="s">
        <v>89</v>
      </c>
      <c r="B41" s="1" t="s">
        <v>59</v>
      </c>
      <c r="C41" s="3" t="s">
        <v>90</v>
      </c>
      <c r="D41" s="26">
        <v>5.2</v>
      </c>
      <c r="E41" s="27">
        <v>4.4000000000000004</v>
      </c>
      <c r="F41" s="26">
        <v>6</v>
      </c>
      <c r="G41" s="28"/>
      <c r="H41" s="28"/>
      <c r="I41" s="28"/>
      <c r="J41" s="28">
        <v>5</v>
      </c>
      <c r="K41" s="28">
        <v>6.25</v>
      </c>
      <c r="L41" s="53">
        <v>5.75</v>
      </c>
      <c r="M41" s="30"/>
      <c r="N41" s="30"/>
      <c r="O41" s="30">
        <f t="shared" si="2"/>
        <v>15.600000000000001</v>
      </c>
      <c r="P41" s="30"/>
      <c r="Q41" s="30">
        <f t="shared" si="4"/>
        <v>17.25</v>
      </c>
      <c r="R41" s="51"/>
    </row>
    <row r="42" spans="1:18" s="2" customFormat="1" ht="18" customHeight="1" x14ac:dyDescent="0.25">
      <c r="A42" s="5" t="s">
        <v>91</v>
      </c>
      <c r="B42" s="1" t="s">
        <v>23</v>
      </c>
      <c r="C42" s="3" t="s">
        <v>92</v>
      </c>
      <c r="D42" s="26">
        <v>3.8</v>
      </c>
      <c r="E42" s="27">
        <v>3.2</v>
      </c>
      <c r="F42" s="26">
        <v>5.5</v>
      </c>
      <c r="G42" s="28"/>
      <c r="H42" s="28"/>
      <c r="I42" s="28"/>
      <c r="J42" s="28">
        <v>5</v>
      </c>
      <c r="K42" s="28">
        <v>6.25</v>
      </c>
      <c r="L42" s="53">
        <v>4.75</v>
      </c>
      <c r="M42" s="30"/>
      <c r="N42" s="30"/>
      <c r="O42" s="30">
        <f t="shared" si="2"/>
        <v>12.5</v>
      </c>
      <c r="P42" s="30"/>
      <c r="Q42" s="30">
        <f t="shared" si="4"/>
        <v>16.75</v>
      </c>
      <c r="R42" s="51"/>
    </row>
    <row r="43" spans="1:18" s="2" customFormat="1" ht="18" customHeight="1" x14ac:dyDescent="0.25">
      <c r="A43" s="5" t="s">
        <v>93</v>
      </c>
      <c r="B43" s="1" t="s">
        <v>23</v>
      </c>
      <c r="C43" s="3" t="s">
        <v>94</v>
      </c>
      <c r="D43" s="26">
        <v>4.5999999999999996</v>
      </c>
      <c r="E43" s="27">
        <v>5</v>
      </c>
      <c r="F43" s="26">
        <v>6.25</v>
      </c>
      <c r="G43" s="28"/>
      <c r="H43" s="28"/>
      <c r="I43" s="28"/>
      <c r="J43" s="28">
        <v>4</v>
      </c>
      <c r="K43" s="28">
        <v>5.5</v>
      </c>
      <c r="L43" s="53">
        <v>4.75</v>
      </c>
      <c r="M43" s="30"/>
      <c r="N43" s="30"/>
      <c r="O43" s="30">
        <f t="shared" si="2"/>
        <v>15.85</v>
      </c>
      <c r="P43" s="30"/>
      <c r="Q43" s="30">
        <f t="shared" si="4"/>
        <v>15.75</v>
      </c>
      <c r="R43" s="51"/>
    </row>
    <row r="44" spans="1:18" s="2" customFormat="1" ht="18" customHeight="1" x14ac:dyDescent="0.25">
      <c r="A44" s="5" t="s">
        <v>95</v>
      </c>
      <c r="B44" s="1" t="s">
        <v>20</v>
      </c>
      <c r="C44" s="3" t="s">
        <v>96</v>
      </c>
      <c r="D44" s="26">
        <v>6</v>
      </c>
      <c r="E44" s="27">
        <v>2.8</v>
      </c>
      <c r="F44" s="26">
        <v>5.75</v>
      </c>
      <c r="G44" s="28"/>
      <c r="H44" s="28"/>
      <c r="I44" s="28"/>
      <c r="J44" s="28">
        <v>4.25</v>
      </c>
      <c r="K44" s="28">
        <v>4.25</v>
      </c>
      <c r="L44" s="53">
        <v>4.25</v>
      </c>
      <c r="M44" s="30"/>
      <c r="N44" s="30"/>
      <c r="O44" s="30">
        <f t="shared" si="2"/>
        <v>14.55</v>
      </c>
      <c r="P44" s="30"/>
      <c r="Q44" s="30">
        <f t="shared" si="4"/>
        <v>14.25</v>
      </c>
      <c r="R44" s="51"/>
    </row>
    <row r="45" spans="1:18" s="2" customFormat="1" ht="18" customHeight="1" x14ac:dyDescent="0.25">
      <c r="A45" s="5" t="s">
        <v>97</v>
      </c>
      <c r="B45" s="1" t="s">
        <v>23</v>
      </c>
      <c r="C45" s="3" t="s">
        <v>98</v>
      </c>
      <c r="D45" s="26">
        <v>5.4</v>
      </c>
      <c r="E45" s="27">
        <v>2.4</v>
      </c>
      <c r="F45" s="26">
        <v>6.25</v>
      </c>
      <c r="G45" s="28"/>
      <c r="H45" s="28"/>
      <c r="I45" s="28"/>
      <c r="J45" s="28">
        <v>4</v>
      </c>
      <c r="K45" s="28">
        <v>5.5</v>
      </c>
      <c r="L45" s="53">
        <v>4.75</v>
      </c>
      <c r="M45" s="30"/>
      <c r="N45" s="30"/>
      <c r="O45" s="30">
        <f t="shared" si="2"/>
        <v>14.05</v>
      </c>
      <c r="P45" s="30"/>
      <c r="Q45" s="30">
        <f t="shared" si="4"/>
        <v>15.75</v>
      </c>
      <c r="R45" s="51"/>
    </row>
    <row r="46" spans="1:18" s="2" customFormat="1" ht="18" customHeight="1" x14ac:dyDescent="0.25">
      <c r="A46" s="5" t="s">
        <v>99</v>
      </c>
      <c r="B46" s="1" t="s">
        <v>11</v>
      </c>
      <c r="C46" s="3" t="s">
        <v>100</v>
      </c>
      <c r="D46" s="26">
        <v>6.2</v>
      </c>
      <c r="E46" s="27">
        <v>6</v>
      </c>
      <c r="F46" s="26">
        <v>8</v>
      </c>
      <c r="G46" s="28"/>
      <c r="H46" s="28"/>
      <c r="I46" s="28"/>
      <c r="J46" s="28">
        <v>6.75</v>
      </c>
      <c r="K46" s="28">
        <v>5</v>
      </c>
      <c r="L46" s="53">
        <v>4</v>
      </c>
      <c r="M46" s="30"/>
      <c r="N46" s="30"/>
      <c r="O46" s="30">
        <f t="shared" si="2"/>
        <v>20.2</v>
      </c>
      <c r="P46" s="30"/>
      <c r="Q46" s="30">
        <f t="shared" si="4"/>
        <v>19.75</v>
      </c>
      <c r="R46" s="51"/>
    </row>
    <row r="47" spans="1:18" s="2" customFormat="1" ht="18" customHeight="1" x14ac:dyDescent="0.25">
      <c r="A47" s="5" t="s">
        <v>101</v>
      </c>
      <c r="B47" s="1" t="s">
        <v>17</v>
      </c>
      <c r="C47" s="3" t="s">
        <v>102</v>
      </c>
      <c r="D47" s="26">
        <v>3.8</v>
      </c>
      <c r="E47" s="27">
        <v>4</v>
      </c>
      <c r="F47" s="26">
        <v>6</v>
      </c>
      <c r="G47" s="28"/>
      <c r="H47" s="28"/>
      <c r="I47" s="28"/>
      <c r="J47" s="28">
        <v>6.25</v>
      </c>
      <c r="K47" s="28">
        <v>7</v>
      </c>
      <c r="L47" s="53">
        <v>6.5</v>
      </c>
      <c r="M47" s="30"/>
      <c r="N47" s="30"/>
      <c r="O47" s="30">
        <f t="shared" si="2"/>
        <v>13.8</v>
      </c>
      <c r="P47" s="30"/>
      <c r="Q47" s="30">
        <f t="shared" si="4"/>
        <v>19.25</v>
      </c>
      <c r="R47" s="51"/>
    </row>
    <row r="48" spans="1:18" s="2" customFormat="1" ht="18" customHeight="1" x14ac:dyDescent="0.25">
      <c r="A48" s="5" t="s">
        <v>103</v>
      </c>
      <c r="B48" s="1" t="s">
        <v>17</v>
      </c>
      <c r="C48" s="3" t="s">
        <v>104</v>
      </c>
      <c r="D48" s="26">
        <v>6</v>
      </c>
      <c r="E48" s="27">
        <v>4.4000000000000004</v>
      </c>
      <c r="F48" s="26">
        <v>6</v>
      </c>
      <c r="G48" s="28"/>
      <c r="H48" s="28"/>
      <c r="I48" s="28"/>
      <c r="J48" s="28">
        <v>6.75</v>
      </c>
      <c r="K48" s="28">
        <v>4.75</v>
      </c>
      <c r="L48" s="53">
        <v>5.5</v>
      </c>
      <c r="M48" s="30"/>
      <c r="N48" s="30"/>
      <c r="O48" s="30">
        <f t="shared" si="2"/>
        <v>16.399999999999999</v>
      </c>
      <c r="P48" s="30"/>
      <c r="Q48" s="30">
        <f t="shared" si="4"/>
        <v>17.5</v>
      </c>
      <c r="R48" s="51"/>
    </row>
    <row r="49" spans="1:18" s="2" customFormat="1" ht="18" customHeight="1" x14ac:dyDescent="0.25">
      <c r="A49" s="5" t="s">
        <v>105</v>
      </c>
      <c r="B49" s="1" t="s">
        <v>17</v>
      </c>
      <c r="C49" s="3" t="s">
        <v>106</v>
      </c>
      <c r="D49" s="26">
        <v>5.8</v>
      </c>
      <c r="E49" s="27">
        <v>5.2</v>
      </c>
      <c r="F49" s="26">
        <v>6</v>
      </c>
      <c r="G49" s="28"/>
      <c r="H49" s="28"/>
      <c r="I49" s="28"/>
      <c r="J49" s="28">
        <v>7.5</v>
      </c>
      <c r="K49" s="28">
        <v>5</v>
      </c>
      <c r="L49" s="53">
        <v>5.75</v>
      </c>
      <c r="M49" s="30"/>
      <c r="N49" s="30"/>
      <c r="O49" s="30">
        <f t="shared" si="2"/>
        <v>17</v>
      </c>
      <c r="P49" s="30"/>
      <c r="Q49" s="30">
        <f t="shared" si="4"/>
        <v>18.5</v>
      </c>
      <c r="R49" s="51"/>
    </row>
    <row r="50" spans="1:18" s="2" customFormat="1" ht="18" customHeight="1" x14ac:dyDescent="0.25">
      <c r="A50" s="5" t="s">
        <v>107</v>
      </c>
      <c r="B50" s="1" t="s">
        <v>14</v>
      </c>
      <c r="C50" s="3" t="s">
        <v>108</v>
      </c>
      <c r="D50" s="26">
        <v>7</v>
      </c>
      <c r="E50" s="27">
        <v>4</v>
      </c>
      <c r="F50" s="26">
        <v>6.25</v>
      </c>
      <c r="G50" s="28">
        <v>2.5</v>
      </c>
      <c r="H50" s="28">
        <v>8.25</v>
      </c>
      <c r="I50" s="28">
        <v>5.75</v>
      </c>
      <c r="J50" s="28"/>
      <c r="K50" s="28"/>
      <c r="L50" s="53"/>
      <c r="M50" s="30">
        <f t="shared" si="0"/>
        <v>17.75</v>
      </c>
      <c r="N50" s="30">
        <f t="shared" si="1"/>
        <v>13.5</v>
      </c>
      <c r="O50" s="30">
        <f t="shared" si="2"/>
        <v>17.25</v>
      </c>
      <c r="P50" s="30">
        <f t="shared" si="3"/>
        <v>21</v>
      </c>
      <c r="Q50" s="30"/>
      <c r="R50" s="51">
        <f t="shared" si="5"/>
        <v>19.25</v>
      </c>
    </row>
    <row r="51" spans="1:18" s="2" customFormat="1" ht="18" customHeight="1" x14ac:dyDescent="0.25">
      <c r="A51" s="5" t="s">
        <v>109</v>
      </c>
      <c r="B51" s="1" t="s">
        <v>23</v>
      </c>
      <c r="C51" s="3" t="s">
        <v>110</v>
      </c>
      <c r="D51" s="26">
        <v>5</v>
      </c>
      <c r="E51" s="27">
        <v>3.8</v>
      </c>
      <c r="F51" s="26">
        <v>5.75</v>
      </c>
      <c r="G51" s="28"/>
      <c r="H51" s="28"/>
      <c r="I51" s="28"/>
      <c r="J51" s="28">
        <v>5</v>
      </c>
      <c r="K51" s="28">
        <v>5</v>
      </c>
      <c r="L51" s="53">
        <v>5.25</v>
      </c>
      <c r="M51" s="30"/>
      <c r="N51" s="30"/>
      <c r="O51" s="30">
        <f t="shared" si="2"/>
        <v>14.55</v>
      </c>
      <c r="P51" s="30"/>
      <c r="Q51" s="30">
        <f t="shared" si="4"/>
        <v>15.75</v>
      </c>
      <c r="R51" s="51"/>
    </row>
    <row r="52" spans="1:18" s="2" customFormat="1" ht="18" customHeight="1" x14ac:dyDescent="0.25">
      <c r="A52" s="5" t="s">
        <v>111</v>
      </c>
      <c r="B52" s="1" t="s">
        <v>17</v>
      </c>
      <c r="C52" s="3" t="s">
        <v>112</v>
      </c>
      <c r="D52" s="26">
        <v>6.4</v>
      </c>
      <c r="E52" s="27">
        <v>3.8</v>
      </c>
      <c r="F52" s="26">
        <v>5</v>
      </c>
      <c r="G52" s="28">
        <v>3.5</v>
      </c>
      <c r="H52" s="28">
        <v>6.5</v>
      </c>
      <c r="I52" s="28">
        <v>6</v>
      </c>
      <c r="J52" s="28"/>
      <c r="K52" s="28"/>
      <c r="L52" s="53"/>
      <c r="M52" s="30">
        <f t="shared" si="0"/>
        <v>16.399999999999999</v>
      </c>
      <c r="N52" s="30">
        <f t="shared" si="1"/>
        <v>13.7</v>
      </c>
      <c r="O52" s="30">
        <f t="shared" si="2"/>
        <v>15.2</v>
      </c>
      <c r="P52" s="30">
        <f t="shared" si="3"/>
        <v>18.899999999999999</v>
      </c>
      <c r="Q52" s="30"/>
      <c r="R52" s="51">
        <f t="shared" si="5"/>
        <v>16.7</v>
      </c>
    </row>
    <row r="53" spans="1:18" s="2" customFormat="1" ht="18" customHeight="1" x14ac:dyDescent="0.25">
      <c r="A53" s="5" t="s">
        <v>113</v>
      </c>
      <c r="B53" s="1" t="s">
        <v>20</v>
      </c>
      <c r="C53" s="3" t="s">
        <v>114</v>
      </c>
      <c r="D53" s="26">
        <v>5.6</v>
      </c>
      <c r="E53" s="27">
        <v>4.4000000000000004</v>
      </c>
      <c r="F53" s="26">
        <v>6.25</v>
      </c>
      <c r="G53" s="28"/>
      <c r="H53" s="28"/>
      <c r="I53" s="28"/>
      <c r="J53" s="28">
        <v>7.25</v>
      </c>
      <c r="K53" s="28">
        <v>5</v>
      </c>
      <c r="L53" s="53">
        <v>5.5</v>
      </c>
      <c r="M53" s="30"/>
      <c r="N53" s="30"/>
      <c r="O53" s="30">
        <f t="shared" si="2"/>
        <v>16.25</v>
      </c>
      <c r="P53" s="30"/>
      <c r="Q53" s="30">
        <f t="shared" si="4"/>
        <v>18.5</v>
      </c>
      <c r="R53" s="51"/>
    </row>
    <row r="54" spans="1:18" s="2" customFormat="1" ht="18" customHeight="1" x14ac:dyDescent="0.25">
      <c r="A54" s="5" t="s">
        <v>115</v>
      </c>
      <c r="B54" s="1" t="s">
        <v>17</v>
      </c>
      <c r="C54" s="3" t="s">
        <v>116</v>
      </c>
      <c r="D54" s="26">
        <v>3.6</v>
      </c>
      <c r="E54" s="27">
        <v>4</v>
      </c>
      <c r="F54" s="26">
        <v>6.75</v>
      </c>
      <c r="G54" s="28"/>
      <c r="H54" s="28"/>
      <c r="I54" s="28"/>
      <c r="J54" s="28">
        <v>5</v>
      </c>
      <c r="K54" s="28">
        <v>4.5</v>
      </c>
      <c r="L54" s="53">
        <v>3.75</v>
      </c>
      <c r="M54" s="30"/>
      <c r="N54" s="30"/>
      <c r="O54" s="30">
        <f t="shared" si="2"/>
        <v>14.35</v>
      </c>
      <c r="P54" s="30"/>
      <c r="Q54" s="30">
        <f t="shared" si="4"/>
        <v>16.25</v>
      </c>
      <c r="R54" s="51"/>
    </row>
    <row r="55" spans="1:18" s="2" customFormat="1" ht="18" customHeight="1" x14ac:dyDescent="0.25">
      <c r="A55" s="5" t="s">
        <v>117</v>
      </c>
      <c r="B55" s="1" t="s">
        <v>23</v>
      </c>
      <c r="C55" s="3" t="s">
        <v>116</v>
      </c>
      <c r="D55" s="26">
        <v>7.2</v>
      </c>
      <c r="E55" s="27">
        <v>4.2</v>
      </c>
      <c r="F55" s="26">
        <v>6.75</v>
      </c>
      <c r="G55" s="28"/>
      <c r="H55" s="28"/>
      <c r="I55" s="28"/>
      <c r="J55" s="28">
        <v>4.5</v>
      </c>
      <c r="K55" s="28">
        <v>5.5</v>
      </c>
      <c r="L55" s="53">
        <v>3</v>
      </c>
      <c r="M55" s="30"/>
      <c r="N55" s="30"/>
      <c r="O55" s="30">
        <f t="shared" si="2"/>
        <v>18.149999999999999</v>
      </c>
      <c r="P55" s="30"/>
      <c r="Q55" s="30">
        <f t="shared" si="4"/>
        <v>16.75</v>
      </c>
      <c r="R55" s="51"/>
    </row>
    <row r="56" spans="1:18" s="2" customFormat="1" ht="18" customHeight="1" x14ac:dyDescent="0.25">
      <c r="A56" s="5" t="s">
        <v>118</v>
      </c>
      <c r="B56" s="1" t="s">
        <v>23</v>
      </c>
      <c r="C56" s="3" t="s">
        <v>116</v>
      </c>
      <c r="D56" s="26">
        <v>5.2</v>
      </c>
      <c r="E56" s="27">
        <v>4.5999999999999996</v>
      </c>
      <c r="F56" s="26">
        <v>6.5</v>
      </c>
      <c r="G56" s="28"/>
      <c r="H56" s="28"/>
      <c r="I56" s="28"/>
      <c r="J56" s="28">
        <v>5.5</v>
      </c>
      <c r="K56" s="28">
        <v>6</v>
      </c>
      <c r="L56" s="53">
        <v>5</v>
      </c>
      <c r="M56" s="30"/>
      <c r="N56" s="30"/>
      <c r="O56" s="30">
        <f t="shared" si="2"/>
        <v>16.3</v>
      </c>
      <c r="P56" s="30"/>
      <c r="Q56" s="30">
        <f t="shared" si="4"/>
        <v>18</v>
      </c>
      <c r="R56" s="51"/>
    </row>
    <row r="57" spans="1:18" s="2" customFormat="1" ht="18" customHeight="1" x14ac:dyDescent="0.25">
      <c r="A57" s="5" t="s">
        <v>119</v>
      </c>
      <c r="B57" s="1" t="s">
        <v>14</v>
      </c>
      <c r="C57" s="3" t="s">
        <v>120</v>
      </c>
      <c r="D57" s="26">
        <v>6.6</v>
      </c>
      <c r="E57" s="27">
        <v>6</v>
      </c>
      <c r="F57" s="26">
        <v>7.5</v>
      </c>
      <c r="G57" s="28">
        <v>5.5</v>
      </c>
      <c r="H57" s="28">
        <v>7.5</v>
      </c>
      <c r="I57" s="28">
        <v>6</v>
      </c>
      <c r="J57" s="28"/>
      <c r="K57" s="28"/>
      <c r="L57" s="53"/>
      <c r="M57" s="30">
        <f t="shared" si="0"/>
        <v>19.600000000000001</v>
      </c>
      <c r="N57" s="30">
        <f t="shared" si="1"/>
        <v>18.100000000000001</v>
      </c>
      <c r="O57" s="30">
        <f t="shared" si="2"/>
        <v>20.100000000000001</v>
      </c>
      <c r="P57" s="30">
        <f t="shared" si="3"/>
        <v>20.100000000000001</v>
      </c>
      <c r="Q57" s="30"/>
      <c r="R57" s="51">
        <f t="shared" si="5"/>
        <v>20.100000000000001</v>
      </c>
    </row>
    <row r="58" spans="1:18" s="2" customFormat="1" ht="18" customHeight="1" x14ac:dyDescent="0.25">
      <c r="A58" s="5" t="s">
        <v>121</v>
      </c>
      <c r="B58" s="1" t="s">
        <v>17</v>
      </c>
      <c r="C58" s="3" t="s">
        <v>122</v>
      </c>
      <c r="D58" s="26">
        <v>5.4</v>
      </c>
      <c r="E58" s="27">
        <v>4.2</v>
      </c>
      <c r="F58" s="26">
        <v>5.25</v>
      </c>
      <c r="G58" s="28"/>
      <c r="H58" s="28"/>
      <c r="I58" s="28"/>
      <c r="J58" s="28">
        <v>6.5</v>
      </c>
      <c r="K58" s="28">
        <v>4.75</v>
      </c>
      <c r="L58" s="53">
        <v>4</v>
      </c>
      <c r="M58" s="30"/>
      <c r="N58" s="30"/>
      <c r="O58" s="30">
        <f t="shared" si="2"/>
        <v>14.850000000000001</v>
      </c>
      <c r="P58" s="30"/>
      <c r="Q58" s="30">
        <f t="shared" si="4"/>
        <v>16.5</v>
      </c>
      <c r="R58" s="51"/>
    </row>
    <row r="59" spans="1:18" s="2" customFormat="1" ht="18" customHeight="1" x14ac:dyDescent="0.25">
      <c r="A59" s="5" t="s">
        <v>123</v>
      </c>
      <c r="B59" s="1" t="s">
        <v>59</v>
      </c>
      <c r="C59" s="3" t="s">
        <v>124</v>
      </c>
      <c r="D59" s="26">
        <v>4.2</v>
      </c>
      <c r="E59" s="27">
        <v>4.2</v>
      </c>
      <c r="F59" s="26">
        <v>6</v>
      </c>
      <c r="G59" s="28"/>
      <c r="H59" s="28"/>
      <c r="I59" s="28"/>
      <c r="J59" s="28">
        <v>6</v>
      </c>
      <c r="K59" s="28">
        <v>7</v>
      </c>
      <c r="L59" s="53">
        <v>4.75</v>
      </c>
      <c r="M59" s="30"/>
      <c r="N59" s="30"/>
      <c r="O59" s="30">
        <f t="shared" si="2"/>
        <v>14.4</v>
      </c>
      <c r="P59" s="30"/>
      <c r="Q59" s="30">
        <f t="shared" si="4"/>
        <v>19</v>
      </c>
      <c r="R59" s="51"/>
    </row>
    <row r="60" spans="1:18" s="2" customFormat="1" ht="18" customHeight="1" x14ac:dyDescent="0.25">
      <c r="A60" s="5" t="s">
        <v>125</v>
      </c>
      <c r="B60" s="1" t="s">
        <v>20</v>
      </c>
      <c r="C60" s="3" t="s">
        <v>126</v>
      </c>
      <c r="D60" s="26">
        <v>5.8</v>
      </c>
      <c r="E60" s="27">
        <v>5</v>
      </c>
      <c r="F60" s="26">
        <v>6.25</v>
      </c>
      <c r="G60" s="28"/>
      <c r="H60" s="28"/>
      <c r="I60" s="28"/>
      <c r="J60" s="28">
        <v>4.75</v>
      </c>
      <c r="K60" s="28">
        <v>4.75</v>
      </c>
      <c r="L60" s="53">
        <v>3.5</v>
      </c>
      <c r="M60" s="30"/>
      <c r="N60" s="30"/>
      <c r="O60" s="30">
        <f t="shared" si="2"/>
        <v>17.05</v>
      </c>
      <c r="P60" s="30"/>
      <c r="Q60" s="30">
        <f t="shared" si="4"/>
        <v>15.75</v>
      </c>
      <c r="R60" s="51"/>
    </row>
    <row r="61" spans="1:18" s="2" customFormat="1" ht="18" customHeight="1" x14ac:dyDescent="0.25">
      <c r="A61" s="5" t="s">
        <v>127</v>
      </c>
      <c r="B61" s="1" t="s">
        <v>20</v>
      </c>
      <c r="C61" s="3" t="s">
        <v>128</v>
      </c>
      <c r="D61" s="26">
        <v>6</v>
      </c>
      <c r="E61" s="27">
        <v>4.5999999999999996</v>
      </c>
      <c r="F61" s="26">
        <v>6</v>
      </c>
      <c r="G61" s="28"/>
      <c r="H61" s="28"/>
      <c r="I61" s="28"/>
      <c r="J61" s="28">
        <v>4.25</v>
      </c>
      <c r="K61" s="28">
        <v>6.5</v>
      </c>
      <c r="L61" s="53">
        <v>5.5</v>
      </c>
      <c r="M61" s="30"/>
      <c r="N61" s="30"/>
      <c r="O61" s="30">
        <f t="shared" si="2"/>
        <v>16.600000000000001</v>
      </c>
      <c r="P61" s="30"/>
      <c r="Q61" s="30">
        <f t="shared" si="4"/>
        <v>16.75</v>
      </c>
      <c r="R61" s="51"/>
    </row>
    <row r="62" spans="1:18" s="2" customFormat="1" ht="18" customHeight="1" x14ac:dyDescent="0.25">
      <c r="A62" s="5" t="s">
        <v>129</v>
      </c>
      <c r="B62" s="1" t="s">
        <v>17</v>
      </c>
      <c r="C62" s="3" t="s">
        <v>130</v>
      </c>
      <c r="D62" s="26">
        <v>3.6</v>
      </c>
      <c r="E62" s="27">
        <v>4.8</v>
      </c>
      <c r="F62" s="26">
        <v>7</v>
      </c>
      <c r="G62" s="28"/>
      <c r="H62" s="28"/>
      <c r="I62" s="28"/>
      <c r="J62" s="28">
        <v>5</v>
      </c>
      <c r="K62" s="28">
        <v>5.25</v>
      </c>
      <c r="L62" s="53">
        <v>4.75</v>
      </c>
      <c r="M62" s="30"/>
      <c r="N62" s="30"/>
      <c r="O62" s="30">
        <f t="shared" si="2"/>
        <v>15.4</v>
      </c>
      <c r="P62" s="30"/>
      <c r="Q62" s="30">
        <f t="shared" si="4"/>
        <v>17.25</v>
      </c>
      <c r="R62" s="51"/>
    </row>
    <row r="63" spans="1:18" s="2" customFormat="1" ht="18" customHeight="1" x14ac:dyDescent="0.25">
      <c r="A63" s="5" t="s">
        <v>131</v>
      </c>
      <c r="B63" s="1" t="s">
        <v>14</v>
      </c>
      <c r="C63" s="3" t="s">
        <v>132</v>
      </c>
      <c r="D63" s="26">
        <v>8.4</v>
      </c>
      <c r="E63" s="27">
        <v>5.6</v>
      </c>
      <c r="F63" s="26">
        <v>6.5</v>
      </c>
      <c r="G63" s="28">
        <v>6</v>
      </c>
      <c r="H63" s="28">
        <v>8.25</v>
      </c>
      <c r="I63" s="28">
        <v>5.75</v>
      </c>
      <c r="J63" s="28"/>
      <c r="K63" s="28"/>
      <c r="L63" s="53"/>
      <c r="M63" s="30">
        <f t="shared" si="0"/>
        <v>22.65</v>
      </c>
      <c r="N63" s="30">
        <f t="shared" si="1"/>
        <v>20</v>
      </c>
      <c r="O63" s="30">
        <f t="shared" si="2"/>
        <v>20.5</v>
      </c>
      <c r="P63" s="30">
        <f t="shared" si="3"/>
        <v>22.4</v>
      </c>
      <c r="Q63" s="30"/>
      <c r="R63" s="51">
        <f t="shared" si="5"/>
        <v>22.25</v>
      </c>
    </row>
    <row r="64" spans="1:18" s="2" customFormat="1" ht="18" customHeight="1" x14ac:dyDescent="0.25">
      <c r="A64" s="5" t="s">
        <v>133</v>
      </c>
      <c r="B64" s="1" t="s">
        <v>17</v>
      </c>
      <c r="C64" s="3" t="s">
        <v>134</v>
      </c>
      <c r="D64" s="26">
        <v>5.2</v>
      </c>
      <c r="E64" s="27">
        <v>4.4000000000000004</v>
      </c>
      <c r="F64" s="26">
        <v>6.75</v>
      </c>
      <c r="G64" s="28"/>
      <c r="H64" s="28"/>
      <c r="I64" s="28"/>
      <c r="J64" s="28">
        <v>8</v>
      </c>
      <c r="K64" s="28">
        <v>3.25</v>
      </c>
      <c r="L64" s="53">
        <v>5</v>
      </c>
      <c r="M64" s="30"/>
      <c r="N64" s="30"/>
      <c r="O64" s="30">
        <f t="shared" si="2"/>
        <v>16.350000000000001</v>
      </c>
      <c r="P64" s="30"/>
      <c r="Q64" s="30">
        <f t="shared" si="4"/>
        <v>18</v>
      </c>
      <c r="R64" s="51"/>
    </row>
    <row r="65" spans="1:18" s="2" customFormat="1" ht="18" customHeight="1" x14ac:dyDescent="0.25">
      <c r="A65" s="5" t="s">
        <v>135</v>
      </c>
      <c r="B65" s="1" t="s">
        <v>23</v>
      </c>
      <c r="C65" s="3" t="s">
        <v>136</v>
      </c>
      <c r="D65" s="26">
        <v>5.2</v>
      </c>
      <c r="E65" s="27">
        <v>3.8</v>
      </c>
      <c r="F65" s="26">
        <v>8</v>
      </c>
      <c r="G65" s="28"/>
      <c r="H65" s="28"/>
      <c r="I65" s="28"/>
      <c r="J65" s="28">
        <v>5.75</v>
      </c>
      <c r="K65" s="28">
        <v>5.25</v>
      </c>
      <c r="L65" s="53">
        <v>6.25</v>
      </c>
      <c r="M65" s="30"/>
      <c r="N65" s="30"/>
      <c r="O65" s="30">
        <f t="shared" si="2"/>
        <v>17</v>
      </c>
      <c r="P65" s="30"/>
      <c r="Q65" s="30">
        <f t="shared" si="4"/>
        <v>19</v>
      </c>
      <c r="R65" s="51"/>
    </row>
    <row r="66" spans="1:18" s="2" customFormat="1" ht="18" customHeight="1" x14ac:dyDescent="0.25">
      <c r="A66" s="5" t="s">
        <v>137</v>
      </c>
      <c r="B66" s="1" t="s">
        <v>17</v>
      </c>
      <c r="C66" s="3" t="s">
        <v>138</v>
      </c>
      <c r="D66" s="26">
        <v>6.2</v>
      </c>
      <c r="E66" s="27">
        <v>4.4000000000000004</v>
      </c>
      <c r="F66" s="26">
        <v>7</v>
      </c>
      <c r="G66" s="28"/>
      <c r="H66" s="28"/>
      <c r="I66" s="28"/>
      <c r="J66" s="28">
        <v>7</v>
      </c>
      <c r="K66" s="28">
        <v>5</v>
      </c>
      <c r="L66" s="53">
        <v>5.5</v>
      </c>
      <c r="M66" s="30"/>
      <c r="N66" s="30"/>
      <c r="O66" s="30">
        <f t="shared" si="2"/>
        <v>17.600000000000001</v>
      </c>
      <c r="P66" s="30"/>
      <c r="Q66" s="30">
        <f t="shared" si="4"/>
        <v>19</v>
      </c>
      <c r="R66" s="51"/>
    </row>
    <row r="67" spans="1:18" s="2" customFormat="1" ht="18" customHeight="1" x14ac:dyDescent="0.25">
      <c r="A67" s="5" t="s">
        <v>139</v>
      </c>
      <c r="B67" s="1" t="s">
        <v>17</v>
      </c>
      <c r="C67" s="3" t="s">
        <v>140</v>
      </c>
      <c r="D67" s="26">
        <v>4</v>
      </c>
      <c r="E67" s="27">
        <v>3.8</v>
      </c>
      <c r="F67" s="26">
        <v>7.25</v>
      </c>
      <c r="G67" s="28"/>
      <c r="H67" s="28"/>
      <c r="I67" s="28"/>
      <c r="J67" s="28">
        <v>4.75</v>
      </c>
      <c r="K67" s="28">
        <v>4.25</v>
      </c>
      <c r="L67" s="53">
        <v>6.5</v>
      </c>
      <c r="M67" s="30"/>
      <c r="N67" s="30"/>
      <c r="O67" s="30">
        <f t="shared" si="2"/>
        <v>15.05</v>
      </c>
      <c r="P67" s="30"/>
      <c r="Q67" s="30">
        <f t="shared" si="4"/>
        <v>16.25</v>
      </c>
      <c r="R67" s="51"/>
    </row>
    <row r="68" spans="1:18" s="2" customFormat="1" ht="18" customHeight="1" x14ac:dyDescent="0.25">
      <c r="A68" s="5" t="s">
        <v>141</v>
      </c>
      <c r="B68" s="1" t="s">
        <v>23</v>
      </c>
      <c r="C68" s="3" t="s">
        <v>142</v>
      </c>
      <c r="D68" s="26">
        <v>6.2</v>
      </c>
      <c r="E68" s="27">
        <v>5.4</v>
      </c>
      <c r="F68" s="26">
        <v>7</v>
      </c>
      <c r="G68" s="28"/>
      <c r="H68" s="28"/>
      <c r="I68" s="28"/>
      <c r="J68" s="28">
        <v>5.25</v>
      </c>
      <c r="K68" s="28">
        <v>6</v>
      </c>
      <c r="L68" s="53">
        <v>5</v>
      </c>
      <c r="M68" s="30"/>
      <c r="N68" s="30"/>
      <c r="O68" s="30">
        <f t="shared" si="2"/>
        <v>18.600000000000001</v>
      </c>
      <c r="P68" s="30"/>
      <c r="Q68" s="30">
        <f t="shared" si="4"/>
        <v>18.25</v>
      </c>
      <c r="R68" s="51"/>
    </row>
    <row r="69" spans="1:18" s="2" customFormat="1" ht="18" customHeight="1" x14ac:dyDescent="0.25">
      <c r="A69" s="5" t="s">
        <v>143</v>
      </c>
      <c r="B69" s="1" t="s">
        <v>20</v>
      </c>
      <c r="C69" s="3" t="s">
        <v>144</v>
      </c>
      <c r="D69" s="26">
        <v>6.2</v>
      </c>
      <c r="E69" s="27">
        <v>4.8</v>
      </c>
      <c r="F69" s="26">
        <v>6.5</v>
      </c>
      <c r="G69" s="28"/>
      <c r="H69" s="28"/>
      <c r="I69" s="28"/>
      <c r="J69" s="28">
        <v>4.5</v>
      </c>
      <c r="K69" s="28">
        <v>5.75</v>
      </c>
      <c r="L69" s="53">
        <v>3.25</v>
      </c>
      <c r="M69" s="30"/>
      <c r="N69" s="30"/>
      <c r="O69" s="30">
        <f t="shared" ref="O69:O132" si="6">D69+E69+F69</f>
        <v>17.5</v>
      </c>
      <c r="P69" s="30"/>
      <c r="Q69" s="30">
        <f t="shared" ref="Q69:Q132" si="7">F69+J69+K69</f>
        <v>16.75</v>
      </c>
      <c r="R69" s="51"/>
    </row>
    <row r="70" spans="1:18" s="2" customFormat="1" ht="18" customHeight="1" x14ac:dyDescent="0.25">
      <c r="A70" s="5" t="s">
        <v>145</v>
      </c>
      <c r="B70" s="1" t="s">
        <v>14</v>
      </c>
      <c r="C70" s="3" t="s">
        <v>146</v>
      </c>
      <c r="D70" s="26">
        <v>4.5999999999999996</v>
      </c>
      <c r="E70" s="27">
        <v>4.4000000000000004</v>
      </c>
      <c r="F70" s="26">
        <v>7</v>
      </c>
      <c r="G70" s="28">
        <v>2.75</v>
      </c>
      <c r="H70" s="28">
        <v>7</v>
      </c>
      <c r="I70" s="28">
        <v>3.75</v>
      </c>
      <c r="J70" s="28"/>
      <c r="K70" s="28"/>
      <c r="L70" s="53"/>
      <c r="M70" s="30">
        <f t="shared" ref="M70:M128" si="8">D70+G70+H70</f>
        <v>14.35</v>
      </c>
      <c r="N70" s="30">
        <f t="shared" ref="N70:N128" si="9">D70+E70+G70</f>
        <v>11.75</v>
      </c>
      <c r="O70" s="30">
        <f t="shared" si="6"/>
        <v>16</v>
      </c>
      <c r="P70" s="30">
        <f t="shared" ref="P70:P128" si="10">D70+H70+I70</f>
        <v>15.35</v>
      </c>
      <c r="Q70" s="30"/>
      <c r="R70" s="51">
        <f t="shared" ref="R69:R132" si="11">SUM(D70,E70,H70)</f>
        <v>16</v>
      </c>
    </row>
    <row r="71" spans="1:18" s="2" customFormat="1" ht="18" customHeight="1" x14ac:dyDescent="0.25">
      <c r="A71" s="5" t="s">
        <v>147</v>
      </c>
      <c r="B71" s="1" t="s">
        <v>11</v>
      </c>
      <c r="C71" s="3" t="s">
        <v>148</v>
      </c>
      <c r="D71" s="26">
        <v>5</v>
      </c>
      <c r="E71" s="27">
        <v>3.8</v>
      </c>
      <c r="F71" s="26">
        <v>6.75</v>
      </c>
      <c r="G71" s="28"/>
      <c r="H71" s="28"/>
      <c r="I71" s="28"/>
      <c r="J71" s="28">
        <v>5</v>
      </c>
      <c r="K71" s="28">
        <v>4.25</v>
      </c>
      <c r="L71" s="53">
        <v>3.75</v>
      </c>
      <c r="M71" s="30"/>
      <c r="N71" s="30"/>
      <c r="O71" s="30">
        <f t="shared" si="6"/>
        <v>15.55</v>
      </c>
      <c r="P71" s="30"/>
      <c r="Q71" s="30">
        <f t="shared" si="7"/>
        <v>16</v>
      </c>
      <c r="R71" s="51"/>
    </row>
    <row r="72" spans="1:18" s="2" customFormat="1" ht="18" customHeight="1" x14ac:dyDescent="0.25">
      <c r="A72" s="5" t="s">
        <v>149</v>
      </c>
      <c r="B72" s="1" t="s">
        <v>11</v>
      </c>
      <c r="C72" s="3" t="s">
        <v>150</v>
      </c>
      <c r="D72" s="26">
        <v>5.6</v>
      </c>
      <c r="E72" s="27">
        <v>4.5999999999999996</v>
      </c>
      <c r="F72" s="26">
        <v>7.5</v>
      </c>
      <c r="G72" s="28"/>
      <c r="H72" s="28"/>
      <c r="I72" s="28"/>
      <c r="J72" s="28">
        <v>4</v>
      </c>
      <c r="K72" s="28">
        <v>4.75</v>
      </c>
      <c r="L72" s="53">
        <v>3</v>
      </c>
      <c r="M72" s="30"/>
      <c r="N72" s="30"/>
      <c r="O72" s="30">
        <f t="shared" si="6"/>
        <v>17.7</v>
      </c>
      <c r="P72" s="30"/>
      <c r="Q72" s="30">
        <f t="shared" si="7"/>
        <v>16.25</v>
      </c>
      <c r="R72" s="51"/>
    </row>
    <row r="73" spans="1:18" s="2" customFormat="1" ht="18" customHeight="1" x14ac:dyDescent="0.25">
      <c r="A73" s="5" t="s">
        <v>151</v>
      </c>
      <c r="B73" s="1" t="s">
        <v>11</v>
      </c>
      <c r="C73" s="3" t="s">
        <v>152</v>
      </c>
      <c r="D73" s="26">
        <v>7</v>
      </c>
      <c r="E73" s="27">
        <v>4</v>
      </c>
      <c r="F73" s="26">
        <v>8.5</v>
      </c>
      <c r="G73" s="28"/>
      <c r="H73" s="28"/>
      <c r="I73" s="28"/>
      <c r="J73" s="28">
        <v>3.75</v>
      </c>
      <c r="K73" s="28">
        <v>4.5</v>
      </c>
      <c r="L73" s="53">
        <v>5</v>
      </c>
      <c r="M73" s="30"/>
      <c r="N73" s="30"/>
      <c r="O73" s="30">
        <f t="shared" si="6"/>
        <v>19.5</v>
      </c>
      <c r="P73" s="30"/>
      <c r="Q73" s="30">
        <f t="shared" si="7"/>
        <v>16.75</v>
      </c>
      <c r="R73" s="51"/>
    </row>
    <row r="74" spans="1:18" s="2" customFormat="1" ht="18" customHeight="1" x14ac:dyDescent="0.25">
      <c r="A74" s="5" t="s">
        <v>153</v>
      </c>
      <c r="B74" s="1" t="s">
        <v>14</v>
      </c>
      <c r="C74" s="3" t="s">
        <v>154</v>
      </c>
      <c r="D74" s="26">
        <v>7.6</v>
      </c>
      <c r="E74" s="27">
        <v>5.8</v>
      </c>
      <c r="F74" s="26">
        <v>6.5</v>
      </c>
      <c r="G74" s="28">
        <v>4.75</v>
      </c>
      <c r="H74" s="28">
        <v>8.5</v>
      </c>
      <c r="I74" s="28">
        <v>5.5</v>
      </c>
      <c r="J74" s="28"/>
      <c r="K74" s="28"/>
      <c r="L74" s="53"/>
      <c r="M74" s="30">
        <f t="shared" si="8"/>
        <v>20.85</v>
      </c>
      <c r="N74" s="30">
        <f t="shared" si="9"/>
        <v>18.149999999999999</v>
      </c>
      <c r="O74" s="30">
        <f t="shared" si="6"/>
        <v>19.899999999999999</v>
      </c>
      <c r="P74" s="30">
        <f t="shared" si="10"/>
        <v>21.6</v>
      </c>
      <c r="Q74" s="30"/>
      <c r="R74" s="51">
        <f t="shared" si="11"/>
        <v>21.9</v>
      </c>
    </row>
    <row r="75" spans="1:18" s="2" customFormat="1" ht="18" customHeight="1" x14ac:dyDescent="0.25">
      <c r="A75" s="5" t="s">
        <v>155</v>
      </c>
      <c r="B75" s="1" t="s">
        <v>23</v>
      </c>
      <c r="C75" s="3" t="s">
        <v>156</v>
      </c>
      <c r="D75" s="26">
        <v>5.6</v>
      </c>
      <c r="E75" s="27">
        <v>5.2</v>
      </c>
      <c r="F75" s="26">
        <v>6.25</v>
      </c>
      <c r="G75" s="28"/>
      <c r="H75" s="28"/>
      <c r="I75" s="28"/>
      <c r="J75" s="28">
        <v>4.25</v>
      </c>
      <c r="K75" s="28">
        <v>3.5</v>
      </c>
      <c r="L75" s="53">
        <v>4.25</v>
      </c>
      <c r="M75" s="30"/>
      <c r="N75" s="30"/>
      <c r="O75" s="30">
        <f t="shared" si="6"/>
        <v>17.05</v>
      </c>
      <c r="P75" s="30"/>
      <c r="Q75" s="30">
        <f t="shared" si="7"/>
        <v>14</v>
      </c>
      <c r="R75" s="51"/>
    </row>
    <row r="76" spans="1:18" s="2" customFormat="1" ht="18" customHeight="1" x14ac:dyDescent="0.25">
      <c r="A76" s="5" t="s">
        <v>157</v>
      </c>
      <c r="B76" s="1" t="s">
        <v>20</v>
      </c>
      <c r="C76" s="3" t="s">
        <v>158</v>
      </c>
      <c r="D76" s="26">
        <v>6.6</v>
      </c>
      <c r="E76" s="27">
        <v>6</v>
      </c>
      <c r="F76" s="26">
        <v>5.5</v>
      </c>
      <c r="G76" s="28"/>
      <c r="H76" s="28"/>
      <c r="I76" s="28"/>
      <c r="J76" s="28">
        <v>5.25</v>
      </c>
      <c r="K76" s="28">
        <v>4.5</v>
      </c>
      <c r="L76" s="53">
        <v>4.5</v>
      </c>
      <c r="M76" s="30"/>
      <c r="N76" s="30"/>
      <c r="O76" s="30">
        <f t="shared" si="6"/>
        <v>18.100000000000001</v>
      </c>
      <c r="P76" s="30"/>
      <c r="Q76" s="30">
        <f t="shared" si="7"/>
        <v>15.25</v>
      </c>
      <c r="R76" s="51"/>
    </row>
    <row r="77" spans="1:18" s="2" customFormat="1" ht="18" customHeight="1" x14ac:dyDescent="0.25">
      <c r="A77" s="5" t="s">
        <v>159</v>
      </c>
      <c r="B77" s="1" t="s">
        <v>14</v>
      </c>
      <c r="C77" s="3" t="s">
        <v>160</v>
      </c>
      <c r="D77" s="26">
        <v>8.6</v>
      </c>
      <c r="E77" s="27">
        <v>8.8000000000000007</v>
      </c>
      <c r="F77" s="26">
        <v>6</v>
      </c>
      <c r="G77" s="28">
        <v>7.75</v>
      </c>
      <c r="H77" s="28">
        <v>8.75</v>
      </c>
      <c r="I77" s="28">
        <v>7.5</v>
      </c>
      <c r="J77" s="28"/>
      <c r="K77" s="28"/>
      <c r="L77" s="53"/>
      <c r="M77" s="39">
        <f t="shared" si="8"/>
        <v>25.1</v>
      </c>
      <c r="N77" s="13">
        <f t="shared" si="9"/>
        <v>25.15</v>
      </c>
      <c r="O77" s="30">
        <f t="shared" si="6"/>
        <v>23.4</v>
      </c>
      <c r="P77" s="39">
        <f t="shared" si="10"/>
        <v>24.85</v>
      </c>
      <c r="Q77" s="30"/>
      <c r="R77" s="51">
        <f t="shared" si="11"/>
        <v>26.15</v>
      </c>
    </row>
    <row r="78" spans="1:18" s="2" customFormat="1" ht="18" customHeight="1" x14ac:dyDescent="0.25">
      <c r="A78" s="5" t="s">
        <v>161</v>
      </c>
      <c r="B78" s="1" t="s">
        <v>59</v>
      </c>
      <c r="C78" s="3" t="s">
        <v>162</v>
      </c>
      <c r="D78" s="26">
        <v>5.6</v>
      </c>
      <c r="E78" s="27">
        <v>2.6</v>
      </c>
      <c r="F78" s="26">
        <v>5.5</v>
      </c>
      <c r="G78" s="28"/>
      <c r="H78" s="28"/>
      <c r="I78" s="28"/>
      <c r="J78" s="28">
        <v>3.25</v>
      </c>
      <c r="K78" s="28">
        <v>6.25</v>
      </c>
      <c r="L78" s="53">
        <v>2</v>
      </c>
      <c r="M78" s="30"/>
      <c r="N78" s="30"/>
      <c r="O78" s="30">
        <f t="shared" si="6"/>
        <v>13.7</v>
      </c>
      <c r="P78" s="30"/>
      <c r="Q78" s="30">
        <f t="shared" si="7"/>
        <v>15</v>
      </c>
      <c r="R78" s="51"/>
    </row>
    <row r="79" spans="1:18" s="2" customFormat="1" ht="18" customHeight="1" x14ac:dyDescent="0.25">
      <c r="A79" s="5" t="s">
        <v>163</v>
      </c>
      <c r="B79" s="1" t="s">
        <v>23</v>
      </c>
      <c r="C79" s="3" t="s">
        <v>164</v>
      </c>
      <c r="D79" s="26">
        <v>2.4</v>
      </c>
      <c r="E79" s="27">
        <v>2.8</v>
      </c>
      <c r="F79" s="26">
        <v>6.5</v>
      </c>
      <c r="G79" s="28"/>
      <c r="H79" s="28"/>
      <c r="I79" s="28"/>
      <c r="J79" s="28">
        <v>2.75</v>
      </c>
      <c r="K79" s="28">
        <v>4.5</v>
      </c>
      <c r="L79" s="53">
        <v>3.75</v>
      </c>
      <c r="M79" s="30"/>
      <c r="N79" s="30"/>
      <c r="O79" s="30">
        <f t="shared" si="6"/>
        <v>11.7</v>
      </c>
      <c r="P79" s="30"/>
      <c r="Q79" s="30">
        <f t="shared" si="7"/>
        <v>13.75</v>
      </c>
      <c r="R79" s="51"/>
    </row>
    <row r="80" spans="1:18" s="2" customFormat="1" ht="18" customHeight="1" x14ac:dyDescent="0.25">
      <c r="A80" s="5" t="s">
        <v>165</v>
      </c>
      <c r="B80" s="1" t="s">
        <v>20</v>
      </c>
      <c r="C80" s="3" t="s">
        <v>166</v>
      </c>
      <c r="D80" s="26">
        <v>3</v>
      </c>
      <c r="E80" s="27">
        <v>2.8</v>
      </c>
      <c r="F80" s="26">
        <v>5</v>
      </c>
      <c r="G80" s="28"/>
      <c r="H80" s="28"/>
      <c r="I80" s="28"/>
      <c r="J80" s="28">
        <v>3.75</v>
      </c>
      <c r="K80" s="28">
        <v>5.5</v>
      </c>
      <c r="L80" s="53">
        <v>5</v>
      </c>
      <c r="M80" s="30"/>
      <c r="N80" s="30"/>
      <c r="O80" s="30">
        <f t="shared" si="6"/>
        <v>10.8</v>
      </c>
      <c r="P80" s="30"/>
      <c r="Q80" s="30">
        <f t="shared" si="7"/>
        <v>14.25</v>
      </c>
      <c r="R80" s="51"/>
    </row>
    <row r="81" spans="1:18" s="2" customFormat="1" ht="18" customHeight="1" x14ac:dyDescent="0.25">
      <c r="A81" s="5" t="s">
        <v>167</v>
      </c>
      <c r="B81" s="1" t="s">
        <v>59</v>
      </c>
      <c r="C81" s="3" t="s">
        <v>168</v>
      </c>
      <c r="D81" s="26">
        <v>3.4</v>
      </c>
      <c r="E81" s="27">
        <v>3.2</v>
      </c>
      <c r="F81" s="26">
        <v>6.5</v>
      </c>
      <c r="G81" s="28"/>
      <c r="H81" s="28"/>
      <c r="I81" s="28"/>
      <c r="J81" s="28">
        <v>6.75</v>
      </c>
      <c r="K81" s="28">
        <v>6.5</v>
      </c>
      <c r="L81" s="53">
        <v>5.75</v>
      </c>
      <c r="M81" s="30"/>
      <c r="N81" s="30"/>
      <c r="O81" s="30">
        <f t="shared" si="6"/>
        <v>13.1</v>
      </c>
      <c r="P81" s="30"/>
      <c r="Q81" s="30">
        <f t="shared" si="7"/>
        <v>19.75</v>
      </c>
      <c r="R81" s="51"/>
    </row>
    <row r="82" spans="1:18" s="2" customFormat="1" ht="18" customHeight="1" x14ac:dyDescent="0.25">
      <c r="A82" s="5" t="s">
        <v>169</v>
      </c>
      <c r="B82" s="1" t="s">
        <v>17</v>
      </c>
      <c r="C82" s="3" t="s">
        <v>170</v>
      </c>
      <c r="D82" s="26">
        <v>6.6</v>
      </c>
      <c r="E82" s="27">
        <v>4.2</v>
      </c>
      <c r="F82" s="26">
        <v>7.5</v>
      </c>
      <c r="G82" s="28"/>
      <c r="H82" s="28"/>
      <c r="I82" s="28"/>
      <c r="J82" s="28">
        <v>7.5</v>
      </c>
      <c r="K82" s="28">
        <v>6.25</v>
      </c>
      <c r="L82" s="53">
        <v>7</v>
      </c>
      <c r="M82" s="30"/>
      <c r="N82" s="30"/>
      <c r="O82" s="30">
        <f t="shared" si="6"/>
        <v>18.3</v>
      </c>
      <c r="P82" s="30"/>
      <c r="Q82" s="30">
        <f t="shared" si="7"/>
        <v>21.25</v>
      </c>
      <c r="R82" s="51"/>
    </row>
    <row r="83" spans="1:18" s="2" customFormat="1" ht="18" customHeight="1" x14ac:dyDescent="0.25">
      <c r="A83" s="5" t="s">
        <v>171</v>
      </c>
      <c r="B83" s="1" t="s">
        <v>23</v>
      </c>
      <c r="C83" s="3" t="s">
        <v>172</v>
      </c>
      <c r="D83" s="26">
        <v>4</v>
      </c>
      <c r="E83" s="27">
        <v>4</v>
      </c>
      <c r="F83" s="26">
        <v>6.75</v>
      </c>
      <c r="G83" s="28"/>
      <c r="H83" s="28"/>
      <c r="I83" s="28"/>
      <c r="J83" s="28">
        <v>3.75</v>
      </c>
      <c r="K83" s="28">
        <v>5.5</v>
      </c>
      <c r="L83" s="53">
        <v>3.5</v>
      </c>
      <c r="M83" s="30"/>
      <c r="N83" s="30"/>
      <c r="O83" s="30">
        <f t="shared" si="6"/>
        <v>14.75</v>
      </c>
      <c r="P83" s="30"/>
      <c r="Q83" s="30">
        <f t="shared" si="7"/>
        <v>16</v>
      </c>
      <c r="R83" s="51"/>
    </row>
    <row r="84" spans="1:18" s="2" customFormat="1" ht="18" customHeight="1" x14ac:dyDescent="0.25">
      <c r="A84" s="5" t="s">
        <v>173</v>
      </c>
      <c r="B84" s="1" t="s">
        <v>11</v>
      </c>
      <c r="C84" s="3" t="s">
        <v>174</v>
      </c>
      <c r="D84" s="26">
        <v>4</v>
      </c>
      <c r="E84" s="27">
        <v>4.5999999999999996</v>
      </c>
      <c r="F84" s="26">
        <v>7.25</v>
      </c>
      <c r="G84" s="28"/>
      <c r="H84" s="28"/>
      <c r="I84" s="28"/>
      <c r="J84" s="28">
        <v>4</v>
      </c>
      <c r="K84" s="28">
        <v>5.5</v>
      </c>
      <c r="L84" s="53">
        <v>5</v>
      </c>
      <c r="M84" s="30"/>
      <c r="N84" s="30"/>
      <c r="O84" s="30">
        <f t="shared" si="6"/>
        <v>15.85</v>
      </c>
      <c r="P84" s="30"/>
      <c r="Q84" s="30">
        <f t="shared" si="7"/>
        <v>16.75</v>
      </c>
      <c r="R84" s="51"/>
    </row>
    <row r="85" spans="1:18" s="2" customFormat="1" ht="18" customHeight="1" x14ac:dyDescent="0.25">
      <c r="A85" s="5" t="s">
        <v>175</v>
      </c>
      <c r="B85" s="1" t="s">
        <v>20</v>
      </c>
      <c r="C85" s="3" t="s">
        <v>176</v>
      </c>
      <c r="D85" s="26">
        <v>4</v>
      </c>
      <c r="E85" s="27">
        <v>2</v>
      </c>
      <c r="F85" s="26">
        <v>6.75</v>
      </c>
      <c r="G85" s="28"/>
      <c r="H85" s="28"/>
      <c r="I85" s="28"/>
      <c r="J85" s="28">
        <v>3.25</v>
      </c>
      <c r="K85" s="28">
        <v>4.5</v>
      </c>
      <c r="L85" s="53">
        <v>3.25</v>
      </c>
      <c r="M85" s="30"/>
      <c r="N85" s="30"/>
      <c r="O85" s="30">
        <f t="shared" si="6"/>
        <v>12.75</v>
      </c>
      <c r="P85" s="30"/>
      <c r="Q85" s="30">
        <f t="shared" si="7"/>
        <v>14.5</v>
      </c>
      <c r="R85" s="51"/>
    </row>
    <row r="86" spans="1:18" s="2" customFormat="1" ht="18" customHeight="1" x14ac:dyDescent="0.25">
      <c r="A86" s="5" t="s">
        <v>177</v>
      </c>
      <c r="B86" s="1" t="s">
        <v>14</v>
      </c>
      <c r="C86" s="3" t="s">
        <v>178</v>
      </c>
      <c r="D86" s="26">
        <v>6.2</v>
      </c>
      <c r="E86" s="27">
        <v>4.2</v>
      </c>
      <c r="F86" s="26">
        <v>7.5</v>
      </c>
      <c r="G86" s="28"/>
      <c r="H86" s="28"/>
      <c r="I86" s="28"/>
      <c r="J86" s="28">
        <v>8</v>
      </c>
      <c r="K86" s="28">
        <v>7.25</v>
      </c>
      <c r="L86" s="53">
        <v>5.25</v>
      </c>
      <c r="M86" s="30"/>
      <c r="N86" s="30"/>
      <c r="O86" s="30">
        <f t="shared" si="6"/>
        <v>17.899999999999999</v>
      </c>
      <c r="P86" s="30"/>
      <c r="Q86" s="30">
        <f t="shared" si="7"/>
        <v>22.75</v>
      </c>
      <c r="R86" s="51"/>
    </row>
    <row r="87" spans="1:18" s="2" customFormat="1" ht="18" customHeight="1" x14ac:dyDescent="0.25">
      <c r="A87" s="5" t="s">
        <v>179</v>
      </c>
      <c r="B87" s="1" t="s">
        <v>14</v>
      </c>
      <c r="C87" s="3" t="s">
        <v>180</v>
      </c>
      <c r="D87" s="26">
        <v>8</v>
      </c>
      <c r="E87" s="27">
        <v>7.8</v>
      </c>
      <c r="F87" s="26">
        <v>7</v>
      </c>
      <c r="G87" s="28">
        <v>7.25</v>
      </c>
      <c r="H87" s="28">
        <v>8.5</v>
      </c>
      <c r="I87" s="28">
        <v>6.25</v>
      </c>
      <c r="J87" s="28"/>
      <c r="K87" s="28"/>
      <c r="L87" s="53"/>
      <c r="M87" s="30">
        <f t="shared" si="8"/>
        <v>23.75</v>
      </c>
      <c r="N87" s="30">
        <f t="shared" si="9"/>
        <v>23.05</v>
      </c>
      <c r="O87" s="30">
        <f t="shared" si="6"/>
        <v>22.8</v>
      </c>
      <c r="P87" s="30">
        <f t="shared" si="10"/>
        <v>22.75</v>
      </c>
      <c r="Q87" s="30"/>
      <c r="R87" s="51">
        <f t="shared" si="11"/>
        <v>24.3</v>
      </c>
    </row>
    <row r="88" spans="1:18" s="2" customFormat="1" ht="18" customHeight="1" x14ac:dyDescent="0.25">
      <c r="A88" s="5" t="s">
        <v>181</v>
      </c>
      <c r="B88" s="1" t="s">
        <v>14</v>
      </c>
      <c r="C88" s="3" t="s">
        <v>182</v>
      </c>
      <c r="D88" s="26">
        <v>7.8</v>
      </c>
      <c r="E88" s="27">
        <v>7.6</v>
      </c>
      <c r="F88" s="26">
        <v>7.5</v>
      </c>
      <c r="G88" s="28"/>
      <c r="H88" s="28"/>
      <c r="I88" s="28"/>
      <c r="J88" s="28">
        <v>4.25</v>
      </c>
      <c r="K88" s="28">
        <v>4.5</v>
      </c>
      <c r="L88" s="53">
        <v>5.5</v>
      </c>
      <c r="M88" s="30">
        <f t="shared" si="8"/>
        <v>7.8</v>
      </c>
      <c r="N88" s="30">
        <f t="shared" si="9"/>
        <v>15.399999999999999</v>
      </c>
      <c r="O88" s="30">
        <f t="shared" si="6"/>
        <v>22.9</v>
      </c>
      <c r="P88" s="30">
        <f t="shared" si="10"/>
        <v>7.8</v>
      </c>
      <c r="Q88" s="30"/>
      <c r="R88" s="51"/>
    </row>
    <row r="89" spans="1:18" s="2" customFormat="1" ht="18" customHeight="1" x14ac:dyDescent="0.25">
      <c r="A89" s="5" t="s">
        <v>183</v>
      </c>
      <c r="B89" s="1" t="s">
        <v>59</v>
      </c>
      <c r="C89" s="3" t="s">
        <v>184</v>
      </c>
      <c r="D89" s="26">
        <v>2.4</v>
      </c>
      <c r="E89" s="27">
        <v>3.8</v>
      </c>
      <c r="F89" s="26">
        <v>6</v>
      </c>
      <c r="G89" s="28"/>
      <c r="H89" s="28"/>
      <c r="I89" s="28"/>
      <c r="J89" s="28">
        <v>4.5</v>
      </c>
      <c r="K89" s="28">
        <v>4.75</v>
      </c>
      <c r="L89" s="53">
        <v>5</v>
      </c>
      <c r="M89" s="30"/>
      <c r="N89" s="30"/>
      <c r="O89" s="30">
        <f t="shared" si="6"/>
        <v>12.2</v>
      </c>
      <c r="P89" s="30"/>
      <c r="Q89" s="30">
        <f t="shared" si="7"/>
        <v>15.25</v>
      </c>
      <c r="R89" s="51"/>
    </row>
    <row r="90" spans="1:18" s="2" customFormat="1" ht="18" customHeight="1" x14ac:dyDescent="0.25">
      <c r="A90" s="5" t="s">
        <v>185</v>
      </c>
      <c r="B90" s="1" t="s">
        <v>14</v>
      </c>
      <c r="C90" s="3" t="s">
        <v>186</v>
      </c>
      <c r="D90" s="26">
        <v>6.8</v>
      </c>
      <c r="E90" s="27">
        <v>7.6</v>
      </c>
      <c r="F90" s="26">
        <v>7</v>
      </c>
      <c r="G90" s="28">
        <v>4.5</v>
      </c>
      <c r="H90" s="28">
        <v>7.25</v>
      </c>
      <c r="I90" s="28">
        <v>6</v>
      </c>
      <c r="J90" s="28"/>
      <c r="K90" s="28"/>
      <c r="L90" s="53"/>
      <c r="M90" s="30">
        <f t="shared" si="8"/>
        <v>18.55</v>
      </c>
      <c r="N90" s="30">
        <f t="shared" si="9"/>
        <v>18.899999999999999</v>
      </c>
      <c r="O90" s="30">
        <f t="shared" si="6"/>
        <v>21.4</v>
      </c>
      <c r="P90" s="30">
        <f t="shared" si="10"/>
        <v>20.05</v>
      </c>
      <c r="Q90" s="30"/>
      <c r="R90" s="51">
        <f t="shared" si="11"/>
        <v>21.65</v>
      </c>
    </row>
    <row r="91" spans="1:18" s="2" customFormat="1" ht="18" customHeight="1" x14ac:dyDescent="0.25">
      <c r="A91" s="5" t="s">
        <v>187</v>
      </c>
      <c r="B91" s="1" t="s">
        <v>59</v>
      </c>
      <c r="C91" s="3" t="s">
        <v>188</v>
      </c>
      <c r="D91" s="26">
        <v>3.8</v>
      </c>
      <c r="E91" s="27">
        <v>3.8</v>
      </c>
      <c r="F91" s="26">
        <v>6.5</v>
      </c>
      <c r="G91" s="28"/>
      <c r="H91" s="28"/>
      <c r="I91" s="28"/>
      <c r="J91" s="28">
        <v>6.25</v>
      </c>
      <c r="K91" s="28">
        <v>5.5</v>
      </c>
      <c r="L91" s="53">
        <v>4.25</v>
      </c>
      <c r="M91" s="30"/>
      <c r="N91" s="30"/>
      <c r="O91" s="30">
        <f t="shared" si="6"/>
        <v>14.1</v>
      </c>
      <c r="P91" s="30"/>
      <c r="Q91" s="30">
        <f t="shared" si="7"/>
        <v>18.25</v>
      </c>
      <c r="R91" s="51"/>
    </row>
    <row r="92" spans="1:18" s="2" customFormat="1" ht="18" customHeight="1" x14ac:dyDescent="0.25">
      <c r="A92" s="5" t="s">
        <v>189</v>
      </c>
      <c r="B92" s="1" t="s">
        <v>59</v>
      </c>
      <c r="C92" s="3" t="s">
        <v>190</v>
      </c>
      <c r="D92" s="26">
        <v>5</v>
      </c>
      <c r="E92" s="27">
        <v>4.2</v>
      </c>
      <c r="F92" s="26">
        <v>6.75</v>
      </c>
      <c r="G92" s="28"/>
      <c r="H92" s="28"/>
      <c r="I92" s="28"/>
      <c r="J92" s="28">
        <v>6.5</v>
      </c>
      <c r="K92" s="28">
        <v>5.75</v>
      </c>
      <c r="L92" s="53">
        <v>2.25</v>
      </c>
      <c r="M92" s="30"/>
      <c r="N92" s="30"/>
      <c r="O92" s="30">
        <f t="shared" si="6"/>
        <v>15.95</v>
      </c>
      <c r="P92" s="30"/>
      <c r="Q92" s="30">
        <f t="shared" si="7"/>
        <v>19</v>
      </c>
      <c r="R92" s="51"/>
    </row>
    <row r="93" spans="1:18" s="2" customFormat="1" ht="18" customHeight="1" x14ac:dyDescent="0.25">
      <c r="A93" s="5" t="s">
        <v>191</v>
      </c>
      <c r="B93" s="1" t="s">
        <v>14</v>
      </c>
      <c r="C93" s="3" t="s">
        <v>192</v>
      </c>
      <c r="D93" s="26">
        <v>7</v>
      </c>
      <c r="E93" s="27">
        <v>4.5999999999999996</v>
      </c>
      <c r="F93" s="26">
        <v>7.5</v>
      </c>
      <c r="G93" s="28"/>
      <c r="H93" s="28"/>
      <c r="I93" s="28"/>
      <c r="J93" s="28">
        <v>4.25</v>
      </c>
      <c r="K93" s="28">
        <v>4.75</v>
      </c>
      <c r="L93" s="53">
        <v>5.5</v>
      </c>
      <c r="M93" s="30">
        <f t="shared" si="8"/>
        <v>7</v>
      </c>
      <c r="N93" s="30">
        <f t="shared" si="9"/>
        <v>11.6</v>
      </c>
      <c r="O93" s="30">
        <f t="shared" si="6"/>
        <v>19.100000000000001</v>
      </c>
      <c r="P93" s="30">
        <f t="shared" si="10"/>
        <v>7</v>
      </c>
      <c r="Q93" s="30"/>
      <c r="R93" s="51"/>
    </row>
    <row r="94" spans="1:18" s="2" customFormat="1" ht="18" customHeight="1" x14ac:dyDescent="0.25">
      <c r="A94" s="5" t="s">
        <v>193</v>
      </c>
      <c r="B94" s="1" t="s">
        <v>23</v>
      </c>
      <c r="C94" s="3" t="s">
        <v>194</v>
      </c>
      <c r="D94" s="26">
        <v>3.6</v>
      </c>
      <c r="E94" s="27">
        <v>4.4000000000000004</v>
      </c>
      <c r="F94" s="26">
        <v>6.25</v>
      </c>
      <c r="G94" s="28"/>
      <c r="H94" s="28"/>
      <c r="I94" s="28"/>
      <c r="J94" s="28">
        <v>4.25</v>
      </c>
      <c r="K94" s="28">
        <v>6.5</v>
      </c>
      <c r="L94" s="53">
        <v>4.5</v>
      </c>
      <c r="M94" s="30"/>
      <c r="N94" s="30"/>
      <c r="O94" s="30">
        <f t="shared" si="6"/>
        <v>14.25</v>
      </c>
      <c r="P94" s="30"/>
      <c r="Q94" s="30">
        <f t="shared" si="7"/>
        <v>17</v>
      </c>
      <c r="R94" s="51"/>
    </row>
    <row r="95" spans="1:18" s="2" customFormat="1" ht="18" customHeight="1" x14ac:dyDescent="0.25">
      <c r="A95" s="5" t="s">
        <v>195</v>
      </c>
      <c r="B95" s="1" t="s">
        <v>11</v>
      </c>
      <c r="C95" s="3" t="s">
        <v>196</v>
      </c>
      <c r="D95" s="26">
        <v>4.8</v>
      </c>
      <c r="E95" s="27">
        <v>5.2</v>
      </c>
      <c r="F95" s="26">
        <v>8</v>
      </c>
      <c r="G95" s="28"/>
      <c r="H95" s="28"/>
      <c r="I95" s="28"/>
      <c r="J95" s="28">
        <v>4.75</v>
      </c>
      <c r="K95" s="28">
        <v>8.25</v>
      </c>
      <c r="L95" s="53">
        <v>5</v>
      </c>
      <c r="M95" s="30"/>
      <c r="N95" s="30"/>
      <c r="O95" s="30">
        <f t="shared" si="6"/>
        <v>18</v>
      </c>
      <c r="P95" s="30"/>
      <c r="Q95" s="30">
        <f t="shared" si="7"/>
        <v>21</v>
      </c>
      <c r="R95" s="51"/>
    </row>
    <row r="96" spans="1:18" s="2" customFormat="1" ht="18" customHeight="1" x14ac:dyDescent="0.25">
      <c r="A96" s="5" t="s">
        <v>197</v>
      </c>
      <c r="B96" s="1" t="s">
        <v>20</v>
      </c>
      <c r="C96" s="3" t="s">
        <v>198</v>
      </c>
      <c r="D96" s="26">
        <v>5</v>
      </c>
      <c r="E96" s="27">
        <v>3</v>
      </c>
      <c r="F96" s="26">
        <v>6.75</v>
      </c>
      <c r="G96" s="28"/>
      <c r="H96" s="28"/>
      <c r="I96" s="28"/>
      <c r="J96" s="28">
        <v>5</v>
      </c>
      <c r="K96" s="28">
        <v>6.25</v>
      </c>
      <c r="L96" s="53">
        <v>5.5</v>
      </c>
      <c r="M96" s="30"/>
      <c r="N96" s="30"/>
      <c r="O96" s="30">
        <f t="shared" si="6"/>
        <v>14.75</v>
      </c>
      <c r="P96" s="30"/>
      <c r="Q96" s="30">
        <f t="shared" si="7"/>
        <v>18</v>
      </c>
      <c r="R96" s="51"/>
    </row>
    <row r="97" spans="1:18" s="2" customFormat="1" ht="18" customHeight="1" x14ac:dyDescent="0.25">
      <c r="A97" s="5" t="s">
        <v>199</v>
      </c>
      <c r="B97" s="1" t="s">
        <v>20</v>
      </c>
      <c r="C97" s="3" t="s">
        <v>200</v>
      </c>
      <c r="D97" s="26">
        <v>4</v>
      </c>
      <c r="E97" s="27">
        <v>3.2</v>
      </c>
      <c r="F97" s="26">
        <v>7</v>
      </c>
      <c r="G97" s="28"/>
      <c r="H97" s="28"/>
      <c r="I97" s="28"/>
      <c r="J97" s="28">
        <v>4.25</v>
      </c>
      <c r="K97" s="28">
        <v>7.5</v>
      </c>
      <c r="L97" s="53">
        <v>4.25</v>
      </c>
      <c r="M97" s="30"/>
      <c r="N97" s="30"/>
      <c r="O97" s="30">
        <f t="shared" si="6"/>
        <v>14.2</v>
      </c>
      <c r="P97" s="30"/>
      <c r="Q97" s="30">
        <f t="shared" si="7"/>
        <v>18.75</v>
      </c>
      <c r="R97" s="51"/>
    </row>
    <row r="98" spans="1:18" s="2" customFormat="1" ht="18" customHeight="1" x14ac:dyDescent="0.25">
      <c r="A98" s="5" t="s">
        <v>201</v>
      </c>
      <c r="B98" s="1" t="s">
        <v>20</v>
      </c>
      <c r="C98" s="3" t="s">
        <v>202</v>
      </c>
      <c r="D98" s="26">
        <v>4</v>
      </c>
      <c r="E98" s="27">
        <v>3.2</v>
      </c>
      <c r="F98" s="26">
        <v>5.25</v>
      </c>
      <c r="G98" s="28"/>
      <c r="H98" s="28"/>
      <c r="I98" s="28"/>
      <c r="J98" s="28">
        <v>4.25</v>
      </c>
      <c r="K98" s="28">
        <v>6</v>
      </c>
      <c r="L98" s="53">
        <v>4</v>
      </c>
      <c r="M98" s="30"/>
      <c r="N98" s="30"/>
      <c r="O98" s="30">
        <f t="shared" si="6"/>
        <v>12.45</v>
      </c>
      <c r="P98" s="30"/>
      <c r="Q98" s="30">
        <f t="shared" si="7"/>
        <v>15.5</v>
      </c>
      <c r="R98" s="51"/>
    </row>
    <row r="99" spans="1:18" s="2" customFormat="1" ht="18" customHeight="1" x14ac:dyDescent="0.25">
      <c r="A99" s="5" t="s">
        <v>203</v>
      </c>
      <c r="B99" s="1" t="s">
        <v>14</v>
      </c>
      <c r="C99" s="3" t="s">
        <v>204</v>
      </c>
      <c r="D99" s="26">
        <v>8.1999999999999993</v>
      </c>
      <c r="E99" s="27">
        <v>5.6</v>
      </c>
      <c r="F99" s="26">
        <v>6</v>
      </c>
      <c r="G99" s="28">
        <v>4</v>
      </c>
      <c r="H99" s="28">
        <v>7.5</v>
      </c>
      <c r="I99" s="28">
        <v>5</v>
      </c>
      <c r="J99" s="28"/>
      <c r="K99" s="28"/>
      <c r="L99" s="53"/>
      <c r="M99" s="30">
        <f t="shared" si="8"/>
        <v>19.7</v>
      </c>
      <c r="N99" s="30">
        <f t="shared" si="9"/>
        <v>17.799999999999997</v>
      </c>
      <c r="O99" s="30">
        <f t="shared" si="6"/>
        <v>19.799999999999997</v>
      </c>
      <c r="P99" s="30">
        <f t="shared" si="10"/>
        <v>20.7</v>
      </c>
      <c r="Q99" s="30"/>
      <c r="R99" s="51">
        <f t="shared" si="11"/>
        <v>21.299999999999997</v>
      </c>
    </row>
    <row r="100" spans="1:18" s="2" customFormat="1" ht="18" customHeight="1" x14ac:dyDescent="0.25">
      <c r="A100" s="5" t="s">
        <v>205</v>
      </c>
      <c r="B100" s="1" t="s">
        <v>20</v>
      </c>
      <c r="C100" s="3" t="s">
        <v>206</v>
      </c>
      <c r="D100" s="26">
        <v>5.2</v>
      </c>
      <c r="E100" s="27">
        <v>4.4000000000000004</v>
      </c>
      <c r="F100" s="26">
        <v>6.5</v>
      </c>
      <c r="G100" s="28"/>
      <c r="H100" s="28"/>
      <c r="I100" s="28"/>
      <c r="J100" s="28">
        <v>3.75</v>
      </c>
      <c r="K100" s="28">
        <v>4.25</v>
      </c>
      <c r="L100" s="53">
        <v>4.75</v>
      </c>
      <c r="M100" s="30"/>
      <c r="N100" s="30"/>
      <c r="O100" s="30">
        <f t="shared" si="6"/>
        <v>16.100000000000001</v>
      </c>
      <c r="P100" s="30"/>
      <c r="Q100" s="30">
        <f t="shared" si="7"/>
        <v>14.5</v>
      </c>
      <c r="R100" s="51"/>
    </row>
    <row r="101" spans="1:18" s="2" customFormat="1" ht="18" customHeight="1" x14ac:dyDescent="0.25">
      <c r="A101" s="5" t="s">
        <v>207</v>
      </c>
      <c r="B101" s="1" t="s">
        <v>17</v>
      </c>
      <c r="C101" s="3" t="s">
        <v>208</v>
      </c>
      <c r="D101" s="26">
        <v>5.6</v>
      </c>
      <c r="E101" s="27">
        <v>4.8</v>
      </c>
      <c r="F101" s="26">
        <v>6</v>
      </c>
      <c r="G101" s="28"/>
      <c r="H101" s="28"/>
      <c r="I101" s="28"/>
      <c r="J101" s="28">
        <v>8</v>
      </c>
      <c r="K101" s="28">
        <v>8.5</v>
      </c>
      <c r="L101" s="53">
        <v>5.5</v>
      </c>
      <c r="M101" s="30"/>
      <c r="N101" s="30"/>
      <c r="O101" s="30">
        <f t="shared" si="6"/>
        <v>16.399999999999999</v>
      </c>
      <c r="P101" s="30"/>
      <c r="Q101" s="30">
        <f t="shared" si="7"/>
        <v>22.5</v>
      </c>
      <c r="R101" s="51"/>
    </row>
    <row r="102" spans="1:18" s="2" customFormat="1" ht="18" customHeight="1" x14ac:dyDescent="0.25">
      <c r="A102" s="5" t="s">
        <v>209</v>
      </c>
      <c r="B102" s="1" t="s">
        <v>23</v>
      </c>
      <c r="C102" s="3" t="s">
        <v>210</v>
      </c>
      <c r="D102" s="26">
        <v>4.4000000000000004</v>
      </c>
      <c r="E102" s="27">
        <v>4.2</v>
      </c>
      <c r="F102" s="26">
        <v>6.5</v>
      </c>
      <c r="G102" s="28"/>
      <c r="H102" s="28"/>
      <c r="I102" s="28"/>
      <c r="J102" s="28">
        <v>3.5</v>
      </c>
      <c r="K102" s="28">
        <v>5.75</v>
      </c>
      <c r="L102" s="53">
        <v>5</v>
      </c>
      <c r="M102" s="30"/>
      <c r="N102" s="30"/>
      <c r="O102" s="30">
        <f t="shared" si="6"/>
        <v>15.100000000000001</v>
      </c>
      <c r="P102" s="30"/>
      <c r="Q102" s="30">
        <f t="shared" si="7"/>
        <v>15.75</v>
      </c>
      <c r="R102" s="51"/>
    </row>
    <row r="103" spans="1:18" s="2" customFormat="1" ht="18" customHeight="1" x14ac:dyDescent="0.25">
      <c r="A103" s="5" t="s">
        <v>211</v>
      </c>
      <c r="B103" s="1" t="s">
        <v>59</v>
      </c>
      <c r="C103" s="3" t="s">
        <v>212</v>
      </c>
      <c r="D103" s="26">
        <v>6</v>
      </c>
      <c r="E103" s="27">
        <v>4.4000000000000004</v>
      </c>
      <c r="F103" s="26">
        <v>6.25</v>
      </c>
      <c r="G103" s="28"/>
      <c r="H103" s="28"/>
      <c r="I103" s="28"/>
      <c r="J103" s="28">
        <v>5.25</v>
      </c>
      <c r="K103" s="28">
        <v>6</v>
      </c>
      <c r="L103" s="53">
        <v>5</v>
      </c>
      <c r="M103" s="30"/>
      <c r="N103" s="30"/>
      <c r="O103" s="30">
        <f t="shared" si="6"/>
        <v>16.649999999999999</v>
      </c>
      <c r="P103" s="30"/>
      <c r="Q103" s="30">
        <f t="shared" si="7"/>
        <v>17.5</v>
      </c>
      <c r="R103" s="51"/>
    </row>
    <row r="104" spans="1:18" s="2" customFormat="1" ht="18" customHeight="1" x14ac:dyDescent="0.25">
      <c r="A104" s="5" t="s">
        <v>213</v>
      </c>
      <c r="B104" s="1" t="s">
        <v>14</v>
      </c>
      <c r="C104" s="3" t="s">
        <v>214</v>
      </c>
      <c r="D104" s="26">
        <v>8.1999999999999993</v>
      </c>
      <c r="E104" s="27">
        <v>6.4</v>
      </c>
      <c r="F104" s="26">
        <v>6.5</v>
      </c>
      <c r="G104" s="28">
        <v>4.5</v>
      </c>
      <c r="H104" s="28">
        <v>9</v>
      </c>
      <c r="I104" s="28">
        <v>6</v>
      </c>
      <c r="J104" s="28"/>
      <c r="K104" s="28"/>
      <c r="L104" s="53"/>
      <c r="M104" s="30">
        <f t="shared" si="8"/>
        <v>21.7</v>
      </c>
      <c r="N104" s="30">
        <f t="shared" si="9"/>
        <v>19.100000000000001</v>
      </c>
      <c r="O104" s="30">
        <f t="shared" si="6"/>
        <v>21.1</v>
      </c>
      <c r="P104" s="30">
        <f t="shared" si="10"/>
        <v>23.2</v>
      </c>
      <c r="Q104" s="30"/>
      <c r="R104" s="51">
        <f t="shared" si="11"/>
        <v>23.6</v>
      </c>
    </row>
    <row r="105" spans="1:18" s="2" customFormat="1" ht="18" customHeight="1" x14ac:dyDescent="0.25">
      <c r="A105" s="5" t="s">
        <v>215</v>
      </c>
      <c r="B105" s="1" t="s">
        <v>11</v>
      </c>
      <c r="C105" s="3" t="s">
        <v>216</v>
      </c>
      <c r="D105" s="26">
        <v>7.8</v>
      </c>
      <c r="E105" s="27">
        <v>6.2</v>
      </c>
      <c r="F105" s="26">
        <v>7.75</v>
      </c>
      <c r="G105" s="28"/>
      <c r="H105" s="28"/>
      <c r="I105" s="28"/>
      <c r="J105" s="28">
        <v>6.75</v>
      </c>
      <c r="K105" s="28">
        <v>6</v>
      </c>
      <c r="L105" s="53">
        <v>6</v>
      </c>
      <c r="M105" s="30"/>
      <c r="N105" s="30"/>
      <c r="O105" s="30">
        <f t="shared" si="6"/>
        <v>21.75</v>
      </c>
      <c r="P105" s="30"/>
      <c r="Q105" s="30">
        <f t="shared" si="7"/>
        <v>20.5</v>
      </c>
      <c r="R105" s="51"/>
    </row>
    <row r="106" spans="1:18" s="2" customFormat="1" ht="18" customHeight="1" x14ac:dyDescent="0.25">
      <c r="A106" s="5" t="s">
        <v>217</v>
      </c>
      <c r="B106" s="1" t="s">
        <v>14</v>
      </c>
      <c r="C106" s="3" t="s">
        <v>218</v>
      </c>
      <c r="D106" s="26">
        <v>7.8</v>
      </c>
      <c r="E106" s="27">
        <v>7.2</v>
      </c>
      <c r="F106" s="26">
        <v>7.25</v>
      </c>
      <c r="G106" s="28"/>
      <c r="H106" s="28"/>
      <c r="I106" s="28"/>
      <c r="J106" s="28">
        <v>6.25</v>
      </c>
      <c r="K106" s="28">
        <v>6.25</v>
      </c>
      <c r="L106" s="53">
        <v>5.5</v>
      </c>
      <c r="M106" s="30"/>
      <c r="N106" s="30"/>
      <c r="O106" s="30">
        <f t="shared" si="6"/>
        <v>22.25</v>
      </c>
      <c r="P106" s="30"/>
      <c r="Q106" s="30">
        <f t="shared" si="7"/>
        <v>19.75</v>
      </c>
      <c r="R106" s="51"/>
    </row>
    <row r="107" spans="1:18" s="2" customFormat="1" ht="18" customHeight="1" x14ac:dyDescent="0.25">
      <c r="A107" s="5" t="s">
        <v>219</v>
      </c>
      <c r="B107" s="1" t="s">
        <v>14</v>
      </c>
      <c r="C107" s="3" t="s">
        <v>220</v>
      </c>
      <c r="D107" s="26">
        <v>7.2</v>
      </c>
      <c r="E107" s="27">
        <v>8</v>
      </c>
      <c r="F107" s="26">
        <v>7.75</v>
      </c>
      <c r="G107" s="28">
        <v>5</v>
      </c>
      <c r="H107" s="28">
        <v>5</v>
      </c>
      <c r="I107" s="28">
        <v>6.5</v>
      </c>
      <c r="J107" s="28"/>
      <c r="K107" s="28"/>
      <c r="L107" s="53"/>
      <c r="M107" s="30">
        <f t="shared" si="8"/>
        <v>17.2</v>
      </c>
      <c r="N107" s="30">
        <f t="shared" si="9"/>
        <v>20.2</v>
      </c>
      <c r="O107" s="30">
        <f t="shared" si="6"/>
        <v>22.95</v>
      </c>
      <c r="P107" s="30">
        <f t="shared" si="10"/>
        <v>18.7</v>
      </c>
      <c r="Q107" s="30"/>
      <c r="R107" s="51">
        <f t="shared" si="11"/>
        <v>20.2</v>
      </c>
    </row>
    <row r="108" spans="1:18" s="2" customFormat="1" ht="18" customHeight="1" x14ac:dyDescent="0.25">
      <c r="A108" s="5" t="s">
        <v>221</v>
      </c>
      <c r="B108" s="1" t="s">
        <v>14</v>
      </c>
      <c r="C108" s="3" t="s">
        <v>222</v>
      </c>
      <c r="D108" s="26">
        <v>6.8</v>
      </c>
      <c r="E108" s="27">
        <v>4.5999999999999996</v>
      </c>
      <c r="F108" s="26">
        <v>7</v>
      </c>
      <c r="G108" s="28">
        <v>3</v>
      </c>
      <c r="H108" s="28">
        <v>6.75</v>
      </c>
      <c r="I108" s="28">
        <v>5.75</v>
      </c>
      <c r="J108" s="28"/>
      <c r="K108" s="28"/>
      <c r="L108" s="53"/>
      <c r="M108" s="30">
        <f t="shared" si="8"/>
        <v>16.55</v>
      </c>
      <c r="N108" s="30">
        <f t="shared" si="9"/>
        <v>14.399999999999999</v>
      </c>
      <c r="O108" s="30">
        <f t="shared" si="6"/>
        <v>18.399999999999999</v>
      </c>
      <c r="P108" s="30">
        <f t="shared" si="10"/>
        <v>19.3</v>
      </c>
      <c r="Q108" s="30"/>
      <c r="R108" s="51">
        <f t="shared" si="11"/>
        <v>18.149999999999999</v>
      </c>
    </row>
    <row r="109" spans="1:18" s="2" customFormat="1" ht="18" customHeight="1" x14ac:dyDescent="0.25">
      <c r="A109" s="5" t="s">
        <v>223</v>
      </c>
      <c r="B109" s="1" t="s">
        <v>14</v>
      </c>
      <c r="C109" s="3" t="s">
        <v>224</v>
      </c>
      <c r="D109" s="26">
        <v>8.1999999999999993</v>
      </c>
      <c r="E109" s="27">
        <v>6.4</v>
      </c>
      <c r="F109" s="26">
        <v>6.5</v>
      </c>
      <c r="G109" s="28">
        <v>4</v>
      </c>
      <c r="H109" s="28">
        <v>8</v>
      </c>
      <c r="I109" s="28">
        <v>6.25</v>
      </c>
      <c r="J109" s="28"/>
      <c r="K109" s="28"/>
      <c r="L109" s="53"/>
      <c r="M109" s="30">
        <f t="shared" si="8"/>
        <v>20.2</v>
      </c>
      <c r="N109" s="30">
        <f t="shared" si="9"/>
        <v>18.600000000000001</v>
      </c>
      <c r="O109" s="30">
        <f t="shared" si="6"/>
        <v>21.1</v>
      </c>
      <c r="P109" s="30">
        <f t="shared" si="10"/>
        <v>22.45</v>
      </c>
      <c r="Q109" s="30"/>
      <c r="R109" s="51">
        <f t="shared" si="11"/>
        <v>22.6</v>
      </c>
    </row>
    <row r="110" spans="1:18" s="2" customFormat="1" ht="18" customHeight="1" x14ac:dyDescent="0.25">
      <c r="A110" s="5" t="s">
        <v>225</v>
      </c>
      <c r="B110" s="1" t="s">
        <v>14</v>
      </c>
      <c r="C110" s="3" t="s">
        <v>226</v>
      </c>
      <c r="D110" s="26">
        <v>8</v>
      </c>
      <c r="E110" s="27">
        <v>7.2</v>
      </c>
      <c r="F110" s="26">
        <v>6.5</v>
      </c>
      <c r="G110" s="28">
        <v>4.75</v>
      </c>
      <c r="H110" s="28">
        <v>8.5</v>
      </c>
      <c r="I110" s="28">
        <v>5.75</v>
      </c>
      <c r="J110" s="28"/>
      <c r="K110" s="28"/>
      <c r="L110" s="53"/>
      <c r="M110" s="30">
        <f t="shared" si="8"/>
        <v>21.25</v>
      </c>
      <c r="N110" s="30">
        <f t="shared" si="9"/>
        <v>19.95</v>
      </c>
      <c r="O110" s="30">
        <f t="shared" si="6"/>
        <v>21.7</v>
      </c>
      <c r="P110" s="30">
        <f t="shared" si="10"/>
        <v>22.25</v>
      </c>
      <c r="Q110" s="30"/>
      <c r="R110" s="51">
        <f t="shared" si="11"/>
        <v>23.7</v>
      </c>
    </row>
    <row r="111" spans="1:18" s="2" customFormat="1" ht="18" customHeight="1" x14ac:dyDescent="0.25">
      <c r="A111" s="5" t="s">
        <v>227</v>
      </c>
      <c r="B111" s="1" t="s">
        <v>14</v>
      </c>
      <c r="C111" s="3" t="s">
        <v>228</v>
      </c>
      <c r="D111" s="26">
        <v>7.2</v>
      </c>
      <c r="E111" s="27">
        <v>7.8</v>
      </c>
      <c r="F111" s="26">
        <v>7</v>
      </c>
      <c r="G111" s="28"/>
      <c r="H111" s="28"/>
      <c r="I111" s="28"/>
      <c r="J111" s="28">
        <v>5.5</v>
      </c>
      <c r="K111" s="28">
        <v>5.25</v>
      </c>
      <c r="L111" s="53">
        <v>5</v>
      </c>
      <c r="M111" s="30"/>
      <c r="N111" s="30"/>
      <c r="O111" s="30">
        <f t="shared" si="6"/>
        <v>22</v>
      </c>
      <c r="P111" s="30"/>
      <c r="Q111" s="30">
        <f t="shared" si="7"/>
        <v>17.75</v>
      </c>
      <c r="R111" s="51"/>
    </row>
    <row r="112" spans="1:18" s="2" customFormat="1" ht="18" customHeight="1" x14ac:dyDescent="0.25">
      <c r="A112" s="5" t="s">
        <v>229</v>
      </c>
      <c r="B112" s="1" t="s">
        <v>14</v>
      </c>
      <c r="C112" s="3" t="s">
        <v>230</v>
      </c>
      <c r="D112" s="26">
        <v>7.8</v>
      </c>
      <c r="E112" s="27">
        <v>7.2</v>
      </c>
      <c r="F112" s="26"/>
      <c r="G112" s="28">
        <v>4.25</v>
      </c>
      <c r="H112" s="28">
        <v>8</v>
      </c>
      <c r="I112" s="28">
        <v>5.25</v>
      </c>
      <c r="J112" s="28"/>
      <c r="K112" s="28"/>
      <c r="L112" s="53"/>
      <c r="M112" s="30">
        <f t="shared" si="8"/>
        <v>20.05</v>
      </c>
      <c r="N112" s="30">
        <f t="shared" si="9"/>
        <v>19.25</v>
      </c>
      <c r="O112" s="30">
        <f t="shared" si="6"/>
        <v>15</v>
      </c>
      <c r="P112" s="30">
        <f t="shared" si="10"/>
        <v>21.05</v>
      </c>
      <c r="Q112" s="30"/>
      <c r="R112" s="51">
        <f t="shared" si="11"/>
        <v>23</v>
      </c>
    </row>
    <row r="113" spans="1:18" s="2" customFormat="1" ht="18" customHeight="1" x14ac:dyDescent="0.25">
      <c r="A113" s="5" t="s">
        <v>231</v>
      </c>
      <c r="B113" s="1" t="s">
        <v>20</v>
      </c>
      <c r="C113" s="3" t="s">
        <v>232</v>
      </c>
      <c r="D113" s="26">
        <v>7</v>
      </c>
      <c r="E113" s="27">
        <v>4.4000000000000004</v>
      </c>
      <c r="F113" s="26">
        <v>7</v>
      </c>
      <c r="G113" s="28"/>
      <c r="H113" s="28"/>
      <c r="I113" s="28"/>
      <c r="J113" s="28">
        <v>4.5</v>
      </c>
      <c r="K113" s="28">
        <v>4.75</v>
      </c>
      <c r="L113" s="53">
        <v>5.25</v>
      </c>
      <c r="M113" s="30"/>
      <c r="N113" s="30"/>
      <c r="O113" s="30">
        <f t="shared" si="6"/>
        <v>18.399999999999999</v>
      </c>
      <c r="P113" s="30"/>
      <c r="Q113" s="30">
        <f t="shared" si="7"/>
        <v>16.25</v>
      </c>
      <c r="R113" s="51"/>
    </row>
    <row r="114" spans="1:18" s="2" customFormat="1" ht="18" customHeight="1" x14ac:dyDescent="0.25">
      <c r="A114" s="5" t="s">
        <v>233</v>
      </c>
      <c r="B114" s="1" t="s">
        <v>11</v>
      </c>
      <c r="C114" s="3" t="s">
        <v>234</v>
      </c>
      <c r="D114" s="26">
        <v>6.4</v>
      </c>
      <c r="E114" s="27">
        <v>6.4</v>
      </c>
      <c r="F114" s="26">
        <v>7</v>
      </c>
      <c r="G114" s="28"/>
      <c r="H114" s="28"/>
      <c r="I114" s="28"/>
      <c r="J114" s="28">
        <v>6.25</v>
      </c>
      <c r="K114" s="28">
        <v>6</v>
      </c>
      <c r="L114" s="53">
        <v>5.75</v>
      </c>
      <c r="M114" s="30"/>
      <c r="N114" s="30"/>
      <c r="O114" s="30">
        <f t="shared" si="6"/>
        <v>19.8</v>
      </c>
      <c r="P114" s="30"/>
      <c r="Q114" s="30">
        <f t="shared" si="7"/>
        <v>19.25</v>
      </c>
      <c r="R114" s="51"/>
    </row>
    <row r="115" spans="1:18" s="2" customFormat="1" ht="18" customHeight="1" x14ac:dyDescent="0.25">
      <c r="A115" s="5" t="s">
        <v>235</v>
      </c>
      <c r="B115" s="1" t="s">
        <v>59</v>
      </c>
      <c r="C115" s="3" t="s">
        <v>236</v>
      </c>
      <c r="D115" s="26">
        <v>4.4000000000000004</v>
      </c>
      <c r="E115" s="27">
        <v>4.4000000000000004</v>
      </c>
      <c r="F115" s="26"/>
      <c r="G115" s="28"/>
      <c r="H115" s="28"/>
      <c r="I115" s="28"/>
      <c r="J115" s="28">
        <v>3</v>
      </c>
      <c r="K115" s="28">
        <v>4.75</v>
      </c>
      <c r="L115" s="53">
        <v>3.25</v>
      </c>
      <c r="M115" s="30"/>
      <c r="N115" s="30"/>
      <c r="O115" s="30">
        <f t="shared" si="6"/>
        <v>8.8000000000000007</v>
      </c>
      <c r="P115" s="30"/>
      <c r="Q115" s="30">
        <f t="shared" si="7"/>
        <v>7.75</v>
      </c>
      <c r="R115" s="51"/>
    </row>
    <row r="116" spans="1:18" s="2" customFormat="1" ht="18" customHeight="1" x14ac:dyDescent="0.25">
      <c r="A116" s="5" t="s">
        <v>237</v>
      </c>
      <c r="B116" s="1" t="s">
        <v>14</v>
      </c>
      <c r="C116" s="3" t="s">
        <v>238</v>
      </c>
      <c r="D116" s="26">
        <v>8.1999999999999993</v>
      </c>
      <c r="E116" s="27">
        <v>7.2</v>
      </c>
      <c r="F116" s="26">
        <v>6.25</v>
      </c>
      <c r="G116" s="28">
        <v>7.75</v>
      </c>
      <c r="H116" s="28">
        <v>8.5</v>
      </c>
      <c r="I116" s="28">
        <v>6</v>
      </c>
      <c r="J116" s="28"/>
      <c r="K116" s="28"/>
      <c r="L116" s="53"/>
      <c r="M116" s="39">
        <f t="shared" si="8"/>
        <v>24.45</v>
      </c>
      <c r="N116" s="30">
        <f t="shared" si="9"/>
        <v>23.15</v>
      </c>
      <c r="O116" s="30">
        <f t="shared" si="6"/>
        <v>21.65</v>
      </c>
      <c r="P116" s="30">
        <f t="shared" si="10"/>
        <v>22.7</v>
      </c>
      <c r="Q116" s="30"/>
      <c r="R116" s="51">
        <f t="shared" si="11"/>
        <v>23.9</v>
      </c>
    </row>
    <row r="117" spans="1:18" s="2" customFormat="1" ht="18" customHeight="1" x14ac:dyDescent="0.25">
      <c r="A117" s="5" t="s">
        <v>239</v>
      </c>
      <c r="B117" s="1" t="s">
        <v>17</v>
      </c>
      <c r="C117" s="3" t="s">
        <v>240</v>
      </c>
      <c r="D117" s="26">
        <v>5.8</v>
      </c>
      <c r="E117" s="27">
        <v>4.8</v>
      </c>
      <c r="F117" s="29">
        <v>6</v>
      </c>
      <c r="G117" s="28"/>
      <c r="H117" s="28"/>
      <c r="I117" s="28"/>
      <c r="J117" s="28">
        <v>5.5</v>
      </c>
      <c r="K117" s="28">
        <v>6</v>
      </c>
      <c r="L117" s="53">
        <v>4.25</v>
      </c>
      <c r="M117" s="30"/>
      <c r="N117" s="30"/>
      <c r="O117" s="30">
        <f t="shared" si="6"/>
        <v>16.600000000000001</v>
      </c>
      <c r="P117" s="30"/>
      <c r="Q117" s="30">
        <f t="shared" si="7"/>
        <v>17.5</v>
      </c>
      <c r="R117" s="51"/>
    </row>
    <row r="118" spans="1:18" s="2" customFormat="1" ht="18" customHeight="1" x14ac:dyDescent="0.25">
      <c r="A118" s="5" t="s">
        <v>241</v>
      </c>
      <c r="B118" s="1" t="s">
        <v>14</v>
      </c>
      <c r="C118" s="3" t="s">
        <v>242</v>
      </c>
      <c r="D118" s="26">
        <v>6.8</v>
      </c>
      <c r="E118" s="27">
        <v>5.4</v>
      </c>
      <c r="F118" s="26">
        <v>7</v>
      </c>
      <c r="G118" s="28"/>
      <c r="H118" s="28"/>
      <c r="I118" s="28"/>
      <c r="J118" s="28">
        <v>6</v>
      </c>
      <c r="K118" s="28">
        <v>5.25</v>
      </c>
      <c r="L118" s="53">
        <v>6</v>
      </c>
      <c r="M118" s="30"/>
      <c r="N118" s="30"/>
      <c r="O118" s="30">
        <f t="shared" si="6"/>
        <v>19.2</v>
      </c>
      <c r="P118" s="30"/>
      <c r="Q118" s="30">
        <f t="shared" si="7"/>
        <v>18.25</v>
      </c>
      <c r="R118" s="51"/>
    </row>
    <row r="119" spans="1:18" s="2" customFormat="1" ht="18" customHeight="1" x14ac:dyDescent="0.25">
      <c r="A119" s="5" t="s">
        <v>243</v>
      </c>
      <c r="B119" s="1" t="s">
        <v>11</v>
      </c>
      <c r="C119" s="3" t="s">
        <v>244</v>
      </c>
      <c r="D119" s="26">
        <v>7.6</v>
      </c>
      <c r="E119" s="27">
        <v>6.4</v>
      </c>
      <c r="F119" s="26">
        <v>7</v>
      </c>
      <c r="G119" s="28"/>
      <c r="H119" s="28"/>
      <c r="I119" s="28"/>
      <c r="J119" s="28">
        <v>7.75</v>
      </c>
      <c r="K119" s="28">
        <v>7</v>
      </c>
      <c r="L119" s="53">
        <v>4.5</v>
      </c>
      <c r="M119" s="30"/>
      <c r="N119" s="30"/>
      <c r="O119" s="30">
        <f t="shared" si="6"/>
        <v>21</v>
      </c>
      <c r="P119" s="30"/>
      <c r="Q119" s="30">
        <f t="shared" si="7"/>
        <v>21.75</v>
      </c>
      <c r="R119" s="51"/>
    </row>
    <row r="120" spans="1:18" s="2" customFormat="1" ht="18" customHeight="1" x14ac:dyDescent="0.25">
      <c r="A120" s="5" t="s">
        <v>245</v>
      </c>
      <c r="B120" s="1" t="s">
        <v>14</v>
      </c>
      <c r="C120" s="3" t="s">
        <v>246</v>
      </c>
      <c r="D120" s="26">
        <v>7.4</v>
      </c>
      <c r="E120" s="27">
        <v>4.8</v>
      </c>
      <c r="F120" s="26">
        <v>6.5</v>
      </c>
      <c r="G120" s="28">
        <v>6.75</v>
      </c>
      <c r="H120" s="28">
        <v>8.5</v>
      </c>
      <c r="I120" s="28">
        <v>5.75</v>
      </c>
      <c r="J120" s="28"/>
      <c r="K120" s="28"/>
      <c r="L120" s="53"/>
      <c r="M120" s="30">
        <f t="shared" si="8"/>
        <v>22.65</v>
      </c>
      <c r="N120" s="30">
        <f t="shared" si="9"/>
        <v>18.95</v>
      </c>
      <c r="O120" s="30">
        <f t="shared" si="6"/>
        <v>18.7</v>
      </c>
      <c r="P120" s="30">
        <f t="shared" si="10"/>
        <v>21.65</v>
      </c>
      <c r="Q120" s="30"/>
      <c r="R120" s="51">
        <f t="shared" si="11"/>
        <v>20.7</v>
      </c>
    </row>
    <row r="121" spans="1:18" s="2" customFormat="1" ht="18" customHeight="1" x14ac:dyDescent="0.25">
      <c r="A121" s="5" t="s">
        <v>247</v>
      </c>
      <c r="B121" s="1" t="s">
        <v>23</v>
      </c>
      <c r="C121" s="3" t="s">
        <v>248</v>
      </c>
      <c r="D121" s="26">
        <v>5.6</v>
      </c>
      <c r="E121" s="27">
        <v>4.4000000000000004</v>
      </c>
      <c r="F121" s="26">
        <v>6.5</v>
      </c>
      <c r="G121" s="28"/>
      <c r="H121" s="28"/>
      <c r="I121" s="28"/>
      <c r="J121" s="28">
        <v>5</v>
      </c>
      <c r="K121" s="28">
        <v>5.25</v>
      </c>
      <c r="L121" s="53">
        <v>4.25</v>
      </c>
      <c r="M121" s="30"/>
      <c r="N121" s="30"/>
      <c r="O121" s="30">
        <f t="shared" si="6"/>
        <v>16.5</v>
      </c>
      <c r="P121" s="30"/>
      <c r="Q121" s="30">
        <f t="shared" si="7"/>
        <v>16.75</v>
      </c>
      <c r="R121" s="51"/>
    </row>
    <row r="122" spans="1:18" s="2" customFormat="1" ht="18" customHeight="1" x14ac:dyDescent="0.25">
      <c r="A122" s="5" t="s">
        <v>249</v>
      </c>
      <c r="B122" s="1" t="s">
        <v>20</v>
      </c>
      <c r="C122" s="3" t="s">
        <v>250</v>
      </c>
      <c r="D122" s="26">
        <v>2.6</v>
      </c>
      <c r="E122" s="27">
        <v>2.4</v>
      </c>
      <c r="F122" s="26">
        <v>5.75</v>
      </c>
      <c r="G122" s="28"/>
      <c r="H122" s="28"/>
      <c r="I122" s="28"/>
      <c r="J122" s="28">
        <v>6.25</v>
      </c>
      <c r="K122" s="28">
        <v>5.5</v>
      </c>
      <c r="L122" s="53">
        <v>5.5</v>
      </c>
      <c r="M122" s="30"/>
      <c r="N122" s="30"/>
      <c r="O122" s="30">
        <f t="shared" si="6"/>
        <v>10.75</v>
      </c>
      <c r="P122" s="30"/>
      <c r="Q122" s="30">
        <f t="shared" si="7"/>
        <v>17.5</v>
      </c>
      <c r="R122" s="51"/>
    </row>
    <row r="123" spans="1:18" s="2" customFormat="1" ht="18" customHeight="1" x14ac:dyDescent="0.25">
      <c r="A123" s="5" t="s">
        <v>251</v>
      </c>
      <c r="B123" s="1" t="s">
        <v>59</v>
      </c>
      <c r="C123" s="3" t="s">
        <v>252</v>
      </c>
      <c r="D123" s="26">
        <v>3.6</v>
      </c>
      <c r="E123" s="27">
        <v>3.2</v>
      </c>
      <c r="F123" s="26">
        <v>7</v>
      </c>
      <c r="G123" s="28"/>
      <c r="H123" s="28"/>
      <c r="I123" s="28"/>
      <c r="J123" s="28">
        <v>3.75</v>
      </c>
      <c r="K123" s="28">
        <v>3.75</v>
      </c>
      <c r="L123" s="53">
        <v>3.75</v>
      </c>
      <c r="M123" s="30"/>
      <c r="N123" s="30"/>
      <c r="O123" s="30">
        <f t="shared" si="6"/>
        <v>13.8</v>
      </c>
      <c r="P123" s="30"/>
      <c r="Q123" s="30">
        <f t="shared" si="7"/>
        <v>14.5</v>
      </c>
      <c r="R123" s="51"/>
    </row>
    <row r="124" spans="1:18" s="2" customFormat="1" ht="18" customHeight="1" x14ac:dyDescent="0.25">
      <c r="A124" s="5" t="s">
        <v>253</v>
      </c>
      <c r="B124" s="1" t="s">
        <v>14</v>
      </c>
      <c r="C124" s="3" t="s">
        <v>254</v>
      </c>
      <c r="D124" s="26">
        <v>8</v>
      </c>
      <c r="E124" s="27">
        <v>6.6</v>
      </c>
      <c r="F124" s="26">
        <v>6.75</v>
      </c>
      <c r="G124" s="28">
        <v>4.5</v>
      </c>
      <c r="H124" s="28">
        <v>6.75</v>
      </c>
      <c r="I124" s="28">
        <v>6.25</v>
      </c>
      <c r="J124" s="28"/>
      <c r="K124" s="28"/>
      <c r="L124" s="53"/>
      <c r="M124" s="30">
        <f t="shared" si="8"/>
        <v>19.25</v>
      </c>
      <c r="N124" s="30">
        <f t="shared" si="9"/>
        <v>19.100000000000001</v>
      </c>
      <c r="O124" s="30">
        <f t="shared" si="6"/>
        <v>21.35</v>
      </c>
      <c r="P124" s="30">
        <f t="shared" si="10"/>
        <v>21</v>
      </c>
      <c r="Q124" s="30"/>
      <c r="R124" s="51">
        <f t="shared" si="11"/>
        <v>21.35</v>
      </c>
    </row>
    <row r="125" spans="1:18" s="2" customFormat="1" ht="18" customHeight="1" x14ac:dyDescent="0.25">
      <c r="A125" s="5" t="s">
        <v>255</v>
      </c>
      <c r="B125" s="1" t="s">
        <v>20</v>
      </c>
      <c r="C125" s="3" t="s">
        <v>256</v>
      </c>
      <c r="D125" s="26">
        <v>3.8</v>
      </c>
      <c r="E125" s="27">
        <v>3.8</v>
      </c>
      <c r="F125" s="26">
        <v>6.5</v>
      </c>
      <c r="G125" s="28"/>
      <c r="H125" s="28"/>
      <c r="I125" s="28"/>
      <c r="J125" s="28">
        <v>4.75</v>
      </c>
      <c r="K125" s="28">
        <v>4.25</v>
      </c>
      <c r="L125" s="53">
        <v>4.75</v>
      </c>
      <c r="M125" s="30"/>
      <c r="N125" s="30"/>
      <c r="O125" s="30">
        <f t="shared" si="6"/>
        <v>14.1</v>
      </c>
      <c r="P125" s="30"/>
      <c r="Q125" s="30">
        <f t="shared" si="7"/>
        <v>15.5</v>
      </c>
      <c r="R125" s="51"/>
    </row>
    <row r="126" spans="1:18" s="2" customFormat="1" ht="18" customHeight="1" x14ac:dyDescent="0.25">
      <c r="A126" s="5" t="s">
        <v>257</v>
      </c>
      <c r="B126" s="1" t="s">
        <v>23</v>
      </c>
      <c r="C126" s="3" t="s">
        <v>258</v>
      </c>
      <c r="D126" s="26">
        <v>3.4</v>
      </c>
      <c r="E126" s="27">
        <v>3</v>
      </c>
      <c r="F126" s="26">
        <v>6.5</v>
      </c>
      <c r="G126" s="28"/>
      <c r="H126" s="28"/>
      <c r="I126" s="28"/>
      <c r="J126" s="28">
        <v>5.5</v>
      </c>
      <c r="K126" s="28">
        <v>4.5</v>
      </c>
      <c r="L126" s="53">
        <v>5</v>
      </c>
      <c r="M126" s="30"/>
      <c r="N126" s="30"/>
      <c r="O126" s="30">
        <f t="shared" si="6"/>
        <v>12.9</v>
      </c>
      <c r="P126" s="30"/>
      <c r="Q126" s="30">
        <f t="shared" si="7"/>
        <v>16.5</v>
      </c>
      <c r="R126" s="51"/>
    </row>
    <row r="127" spans="1:18" s="2" customFormat="1" ht="18" customHeight="1" x14ac:dyDescent="0.25">
      <c r="A127" s="5" t="s">
        <v>259</v>
      </c>
      <c r="B127" s="1" t="s">
        <v>17</v>
      </c>
      <c r="C127" s="3" t="s">
        <v>260</v>
      </c>
      <c r="D127" s="26">
        <v>4.4000000000000004</v>
      </c>
      <c r="E127" s="27">
        <v>5.2</v>
      </c>
      <c r="F127" s="26">
        <v>6.75</v>
      </c>
      <c r="G127" s="28"/>
      <c r="H127" s="28"/>
      <c r="I127" s="28"/>
      <c r="J127" s="28">
        <v>5.5</v>
      </c>
      <c r="K127" s="28">
        <v>5.5</v>
      </c>
      <c r="L127" s="53">
        <v>5.25</v>
      </c>
      <c r="M127" s="30"/>
      <c r="N127" s="30"/>
      <c r="O127" s="30">
        <f t="shared" si="6"/>
        <v>16.350000000000001</v>
      </c>
      <c r="P127" s="30"/>
      <c r="Q127" s="30">
        <f t="shared" si="7"/>
        <v>17.75</v>
      </c>
      <c r="R127" s="51"/>
    </row>
    <row r="128" spans="1:18" s="2" customFormat="1" ht="18" customHeight="1" x14ac:dyDescent="0.25">
      <c r="A128" s="5" t="s">
        <v>261</v>
      </c>
      <c r="B128" s="1" t="s">
        <v>14</v>
      </c>
      <c r="C128" s="3" t="s">
        <v>262</v>
      </c>
      <c r="D128" s="26">
        <v>7.8</v>
      </c>
      <c r="E128" s="27">
        <v>5.6</v>
      </c>
      <c r="F128" s="26">
        <v>6.75</v>
      </c>
      <c r="G128" s="28">
        <v>5.5</v>
      </c>
      <c r="H128" s="28">
        <v>7.5</v>
      </c>
      <c r="I128" s="28">
        <v>6.25</v>
      </c>
      <c r="J128" s="28"/>
      <c r="K128" s="28"/>
      <c r="L128" s="53"/>
      <c r="M128" s="30">
        <f t="shared" si="8"/>
        <v>20.8</v>
      </c>
      <c r="N128" s="30">
        <f t="shared" si="9"/>
        <v>18.899999999999999</v>
      </c>
      <c r="O128" s="30">
        <f t="shared" si="6"/>
        <v>20.149999999999999</v>
      </c>
      <c r="P128" s="30">
        <f t="shared" si="10"/>
        <v>21.55</v>
      </c>
      <c r="Q128" s="30"/>
      <c r="R128" s="51">
        <f t="shared" si="11"/>
        <v>20.9</v>
      </c>
    </row>
    <row r="129" spans="1:18" s="2" customFormat="1" ht="18" customHeight="1" x14ac:dyDescent="0.25">
      <c r="A129" s="5" t="s">
        <v>263</v>
      </c>
      <c r="B129" s="1" t="s">
        <v>59</v>
      </c>
      <c r="C129" s="3" t="s">
        <v>264</v>
      </c>
      <c r="D129" s="26">
        <v>1.8</v>
      </c>
      <c r="E129" s="27">
        <v>2</v>
      </c>
      <c r="F129" s="26">
        <v>6.5</v>
      </c>
      <c r="G129" s="28"/>
      <c r="H129" s="28"/>
      <c r="I129" s="28"/>
      <c r="J129" s="28">
        <v>3.5</v>
      </c>
      <c r="K129" s="28">
        <v>5.5</v>
      </c>
      <c r="L129" s="53">
        <v>3</v>
      </c>
      <c r="M129" s="30"/>
      <c r="N129" s="30"/>
      <c r="O129" s="30">
        <f t="shared" si="6"/>
        <v>10.3</v>
      </c>
      <c r="P129" s="30"/>
      <c r="Q129" s="30">
        <f t="shared" si="7"/>
        <v>15.5</v>
      </c>
      <c r="R129" s="51"/>
    </row>
    <row r="130" spans="1:18" s="2" customFormat="1" ht="18" customHeight="1" x14ac:dyDescent="0.25">
      <c r="A130" s="5" t="s">
        <v>265</v>
      </c>
      <c r="B130" s="1" t="s">
        <v>17</v>
      </c>
      <c r="C130" s="3" t="s">
        <v>266</v>
      </c>
      <c r="D130" s="26">
        <v>3.4</v>
      </c>
      <c r="E130" s="27">
        <v>3.8</v>
      </c>
      <c r="F130" s="26">
        <v>6.5</v>
      </c>
      <c r="G130" s="28"/>
      <c r="H130" s="28"/>
      <c r="I130" s="28"/>
      <c r="J130" s="28">
        <v>4.25</v>
      </c>
      <c r="K130" s="28">
        <v>4.25</v>
      </c>
      <c r="L130" s="53">
        <v>5</v>
      </c>
      <c r="M130" s="30"/>
      <c r="N130" s="30"/>
      <c r="O130" s="30">
        <f t="shared" si="6"/>
        <v>13.7</v>
      </c>
      <c r="P130" s="30"/>
      <c r="Q130" s="30">
        <f t="shared" si="7"/>
        <v>15</v>
      </c>
      <c r="R130" s="51"/>
    </row>
    <row r="131" spans="1:18" s="2" customFormat="1" ht="18" customHeight="1" x14ac:dyDescent="0.25">
      <c r="A131" s="5" t="s">
        <v>267</v>
      </c>
      <c r="B131" s="1" t="s">
        <v>23</v>
      </c>
      <c r="C131" s="3" t="s">
        <v>268</v>
      </c>
      <c r="D131" s="26">
        <v>4</v>
      </c>
      <c r="E131" s="27">
        <v>3.2</v>
      </c>
      <c r="F131" s="26">
        <v>5.5</v>
      </c>
      <c r="G131" s="28"/>
      <c r="H131" s="28"/>
      <c r="I131" s="28"/>
      <c r="J131" s="28">
        <v>3.75</v>
      </c>
      <c r="K131" s="28">
        <v>5.25</v>
      </c>
      <c r="L131" s="53">
        <v>4.5</v>
      </c>
      <c r="M131" s="30"/>
      <c r="N131" s="30"/>
      <c r="O131" s="30">
        <f t="shared" si="6"/>
        <v>12.7</v>
      </c>
      <c r="P131" s="30"/>
      <c r="Q131" s="30">
        <f t="shared" si="7"/>
        <v>14.5</v>
      </c>
      <c r="R131" s="51"/>
    </row>
    <row r="132" spans="1:18" s="2" customFormat="1" ht="18" customHeight="1" x14ac:dyDescent="0.25">
      <c r="A132" s="5" t="s">
        <v>269</v>
      </c>
      <c r="B132" s="1" t="s">
        <v>14</v>
      </c>
      <c r="C132" s="3" t="s">
        <v>270</v>
      </c>
      <c r="D132" s="26">
        <v>7.4</v>
      </c>
      <c r="E132" s="27">
        <v>8.6</v>
      </c>
      <c r="F132" s="26">
        <v>7.75</v>
      </c>
      <c r="G132" s="28"/>
      <c r="H132" s="28"/>
      <c r="I132" s="28"/>
      <c r="J132" s="28">
        <v>4.75</v>
      </c>
      <c r="K132" s="28">
        <v>6.5</v>
      </c>
      <c r="L132" s="53">
        <v>6.5</v>
      </c>
      <c r="M132" s="30"/>
      <c r="N132" s="30"/>
      <c r="O132" s="31">
        <f t="shared" si="6"/>
        <v>23.75</v>
      </c>
      <c r="P132" s="30"/>
      <c r="Q132" s="30">
        <f t="shared" si="7"/>
        <v>19</v>
      </c>
      <c r="R132" s="51"/>
    </row>
    <row r="133" spans="1:18" s="2" customFormat="1" ht="18" customHeight="1" x14ac:dyDescent="0.25">
      <c r="A133" s="5" t="s">
        <v>271</v>
      </c>
      <c r="B133" s="1" t="s">
        <v>11</v>
      </c>
      <c r="C133" s="3" t="s">
        <v>272</v>
      </c>
      <c r="D133" s="26">
        <v>6.8</v>
      </c>
      <c r="E133" s="27">
        <v>4.5999999999999996</v>
      </c>
      <c r="F133" s="26">
        <v>7</v>
      </c>
      <c r="G133" s="28"/>
      <c r="H133" s="28"/>
      <c r="I133" s="28"/>
      <c r="J133" s="28">
        <v>5.75</v>
      </c>
      <c r="K133" s="28">
        <v>5.5</v>
      </c>
      <c r="L133" s="53">
        <v>4.25</v>
      </c>
      <c r="M133" s="30"/>
      <c r="N133" s="30"/>
      <c r="O133" s="30">
        <f t="shared" ref="O133:O196" si="12">D133+E133+F133</f>
        <v>18.399999999999999</v>
      </c>
      <c r="P133" s="30"/>
      <c r="Q133" s="30">
        <f t="shared" ref="Q133:Q196" si="13">F133+J133+K133</f>
        <v>18.25</v>
      </c>
      <c r="R133" s="51"/>
    </row>
    <row r="134" spans="1:18" s="2" customFormat="1" ht="18" customHeight="1" x14ac:dyDescent="0.25">
      <c r="A134" s="5" t="s">
        <v>273</v>
      </c>
      <c r="B134" s="1" t="s">
        <v>17</v>
      </c>
      <c r="C134" s="3" t="s">
        <v>274</v>
      </c>
      <c r="D134" s="26">
        <v>6</v>
      </c>
      <c r="E134" s="27">
        <v>3.6</v>
      </c>
      <c r="F134" s="26">
        <v>6.75</v>
      </c>
      <c r="G134" s="28"/>
      <c r="H134" s="28"/>
      <c r="I134" s="28"/>
      <c r="J134" s="28">
        <v>3.75</v>
      </c>
      <c r="K134" s="28">
        <v>4.75</v>
      </c>
      <c r="L134" s="53">
        <v>4.5</v>
      </c>
      <c r="M134" s="30"/>
      <c r="N134" s="30"/>
      <c r="O134" s="30">
        <f t="shared" si="12"/>
        <v>16.350000000000001</v>
      </c>
      <c r="P134" s="30"/>
      <c r="Q134" s="30">
        <f t="shared" si="13"/>
        <v>15.25</v>
      </c>
      <c r="R134" s="51"/>
    </row>
    <row r="135" spans="1:18" s="2" customFormat="1" ht="18" customHeight="1" x14ac:dyDescent="0.25">
      <c r="A135" s="5" t="s">
        <v>275</v>
      </c>
      <c r="B135" s="1" t="s">
        <v>11</v>
      </c>
      <c r="C135" s="3" t="s">
        <v>276</v>
      </c>
      <c r="D135" s="26">
        <v>5.8</v>
      </c>
      <c r="E135" s="27">
        <v>5.2</v>
      </c>
      <c r="F135" s="26">
        <v>7</v>
      </c>
      <c r="G135" s="28"/>
      <c r="H135" s="28"/>
      <c r="I135" s="28"/>
      <c r="J135" s="28">
        <v>5.5</v>
      </c>
      <c r="K135" s="28">
        <v>5</v>
      </c>
      <c r="L135" s="53">
        <v>5.25</v>
      </c>
      <c r="M135" s="30"/>
      <c r="N135" s="30"/>
      <c r="O135" s="30">
        <f t="shared" si="12"/>
        <v>18</v>
      </c>
      <c r="P135" s="30"/>
      <c r="Q135" s="30">
        <f t="shared" si="13"/>
        <v>17.5</v>
      </c>
      <c r="R135" s="51"/>
    </row>
    <row r="136" spans="1:18" s="2" customFormat="1" ht="18" customHeight="1" x14ac:dyDescent="0.25">
      <c r="A136" s="5" t="s">
        <v>277</v>
      </c>
      <c r="B136" s="1" t="s">
        <v>17</v>
      </c>
      <c r="C136" s="3" t="s">
        <v>278</v>
      </c>
      <c r="D136" s="26">
        <v>4.8</v>
      </c>
      <c r="E136" s="27">
        <v>4.5999999999999996</v>
      </c>
      <c r="F136" s="26">
        <v>7</v>
      </c>
      <c r="G136" s="28"/>
      <c r="H136" s="28"/>
      <c r="I136" s="28"/>
      <c r="J136" s="28">
        <v>4.5</v>
      </c>
      <c r="K136" s="28">
        <v>4.5</v>
      </c>
      <c r="L136" s="53">
        <v>4</v>
      </c>
      <c r="M136" s="30"/>
      <c r="N136" s="30"/>
      <c r="O136" s="30">
        <f t="shared" si="12"/>
        <v>16.399999999999999</v>
      </c>
      <c r="P136" s="30"/>
      <c r="Q136" s="30">
        <f t="shared" si="13"/>
        <v>16</v>
      </c>
      <c r="R136" s="51"/>
    </row>
    <row r="137" spans="1:18" s="2" customFormat="1" ht="18" customHeight="1" x14ac:dyDescent="0.25">
      <c r="A137" s="5" t="s">
        <v>279</v>
      </c>
      <c r="B137" s="1" t="s">
        <v>20</v>
      </c>
      <c r="C137" s="3" t="s">
        <v>280</v>
      </c>
      <c r="D137" s="26">
        <v>5.4</v>
      </c>
      <c r="E137" s="27">
        <v>4</v>
      </c>
      <c r="F137" s="26">
        <v>7</v>
      </c>
      <c r="G137" s="28"/>
      <c r="H137" s="28"/>
      <c r="I137" s="28"/>
      <c r="J137" s="28">
        <v>5.25</v>
      </c>
      <c r="K137" s="28">
        <v>5.75</v>
      </c>
      <c r="L137" s="53">
        <v>4</v>
      </c>
      <c r="M137" s="30"/>
      <c r="N137" s="30"/>
      <c r="O137" s="30">
        <f t="shared" si="12"/>
        <v>16.399999999999999</v>
      </c>
      <c r="P137" s="30"/>
      <c r="Q137" s="30">
        <f t="shared" si="13"/>
        <v>18</v>
      </c>
      <c r="R137" s="51"/>
    </row>
    <row r="138" spans="1:18" s="2" customFormat="1" ht="18" customHeight="1" x14ac:dyDescent="0.25">
      <c r="A138" s="5" t="s">
        <v>281</v>
      </c>
      <c r="B138" s="1" t="s">
        <v>17</v>
      </c>
      <c r="C138" s="3" t="s">
        <v>282</v>
      </c>
      <c r="D138" s="26">
        <v>6.2</v>
      </c>
      <c r="E138" s="27">
        <v>3.6</v>
      </c>
      <c r="F138" s="26">
        <v>7</v>
      </c>
      <c r="G138" s="28"/>
      <c r="H138" s="28"/>
      <c r="I138" s="28"/>
      <c r="J138" s="28">
        <v>4.5</v>
      </c>
      <c r="K138" s="28">
        <v>4.75</v>
      </c>
      <c r="L138" s="53">
        <v>4.25</v>
      </c>
      <c r="M138" s="30"/>
      <c r="N138" s="30"/>
      <c r="O138" s="30">
        <f t="shared" si="12"/>
        <v>16.8</v>
      </c>
      <c r="P138" s="30"/>
      <c r="Q138" s="30">
        <f t="shared" si="13"/>
        <v>16.25</v>
      </c>
      <c r="R138" s="51"/>
    </row>
    <row r="139" spans="1:18" s="2" customFormat="1" ht="18" customHeight="1" x14ac:dyDescent="0.25">
      <c r="A139" s="5" t="s">
        <v>283</v>
      </c>
      <c r="B139" s="1" t="s">
        <v>11</v>
      </c>
      <c r="C139" s="3" t="s">
        <v>284</v>
      </c>
      <c r="D139" s="26">
        <v>3.8</v>
      </c>
      <c r="E139" s="27">
        <v>4.4000000000000004</v>
      </c>
      <c r="F139" s="26">
        <v>8.5</v>
      </c>
      <c r="G139" s="28"/>
      <c r="H139" s="28"/>
      <c r="I139" s="28"/>
      <c r="J139" s="28">
        <v>5.25</v>
      </c>
      <c r="K139" s="28">
        <v>6.5</v>
      </c>
      <c r="L139" s="53">
        <v>4.75</v>
      </c>
      <c r="M139" s="30"/>
      <c r="N139" s="30"/>
      <c r="O139" s="30">
        <f t="shared" si="12"/>
        <v>16.7</v>
      </c>
      <c r="P139" s="30"/>
      <c r="Q139" s="30">
        <f t="shared" si="13"/>
        <v>20.25</v>
      </c>
      <c r="R139" s="51"/>
    </row>
    <row r="140" spans="1:18" s="2" customFormat="1" ht="18" customHeight="1" x14ac:dyDescent="0.25">
      <c r="A140" s="5" t="s">
        <v>285</v>
      </c>
      <c r="B140" s="1" t="s">
        <v>17</v>
      </c>
      <c r="C140" s="3" t="s">
        <v>286</v>
      </c>
      <c r="D140" s="26">
        <v>3.8</v>
      </c>
      <c r="E140" s="27">
        <v>4.5999999999999996</v>
      </c>
      <c r="F140" s="26">
        <v>6.75</v>
      </c>
      <c r="G140" s="28"/>
      <c r="H140" s="28"/>
      <c r="I140" s="28"/>
      <c r="J140" s="28">
        <v>4.25</v>
      </c>
      <c r="K140" s="28">
        <v>5.5</v>
      </c>
      <c r="L140" s="53">
        <v>4.25</v>
      </c>
      <c r="M140" s="30"/>
      <c r="N140" s="30"/>
      <c r="O140" s="30">
        <f t="shared" si="12"/>
        <v>15.149999999999999</v>
      </c>
      <c r="P140" s="30"/>
      <c r="Q140" s="30">
        <f t="shared" si="13"/>
        <v>16.5</v>
      </c>
      <c r="R140" s="51"/>
    </row>
    <row r="141" spans="1:18" s="2" customFormat="1" ht="18" customHeight="1" x14ac:dyDescent="0.25">
      <c r="A141" s="5" t="s">
        <v>287</v>
      </c>
      <c r="B141" s="1" t="s">
        <v>14</v>
      </c>
      <c r="C141" s="3" t="s">
        <v>288</v>
      </c>
      <c r="D141" s="26">
        <v>6.8</v>
      </c>
      <c r="E141" s="27">
        <v>5.4</v>
      </c>
      <c r="F141" s="26">
        <v>7</v>
      </c>
      <c r="G141" s="28">
        <v>4.5</v>
      </c>
      <c r="H141" s="28">
        <v>7.5</v>
      </c>
      <c r="I141" s="28">
        <v>6</v>
      </c>
      <c r="J141" s="28"/>
      <c r="K141" s="28"/>
      <c r="L141" s="53"/>
      <c r="M141" s="30">
        <f t="shared" ref="M141:M185" si="14">D141+G141+H141</f>
        <v>18.8</v>
      </c>
      <c r="N141" s="30">
        <f t="shared" ref="N141:N185" si="15">D141+E141+G141</f>
        <v>16.7</v>
      </c>
      <c r="O141" s="30">
        <f t="shared" si="12"/>
        <v>19.2</v>
      </c>
      <c r="P141" s="30">
        <f t="shared" ref="P141:P185" si="16">D141+H141+I141</f>
        <v>20.3</v>
      </c>
      <c r="Q141" s="30"/>
      <c r="R141" s="51">
        <f t="shared" ref="R133:R196" si="17">SUM(D141,E141,H141)</f>
        <v>19.7</v>
      </c>
    </row>
    <row r="142" spans="1:18" s="2" customFormat="1" ht="18" customHeight="1" x14ac:dyDescent="0.25">
      <c r="A142" s="5" t="s">
        <v>289</v>
      </c>
      <c r="B142" s="1" t="s">
        <v>20</v>
      </c>
      <c r="C142" s="3" t="s">
        <v>290</v>
      </c>
      <c r="D142" s="26">
        <v>4.5999999999999996</v>
      </c>
      <c r="E142" s="27">
        <v>3.8</v>
      </c>
      <c r="F142" s="26">
        <v>6.75</v>
      </c>
      <c r="G142" s="28"/>
      <c r="H142" s="28"/>
      <c r="I142" s="28"/>
      <c r="J142" s="28">
        <v>2.5</v>
      </c>
      <c r="K142" s="28">
        <v>4.75</v>
      </c>
      <c r="L142" s="53">
        <v>3</v>
      </c>
      <c r="M142" s="30"/>
      <c r="N142" s="30"/>
      <c r="O142" s="30">
        <f t="shared" si="12"/>
        <v>15.149999999999999</v>
      </c>
      <c r="P142" s="30"/>
      <c r="Q142" s="30">
        <f t="shared" si="13"/>
        <v>14</v>
      </c>
      <c r="R142" s="51"/>
    </row>
    <row r="143" spans="1:18" s="2" customFormat="1" ht="18" customHeight="1" x14ac:dyDescent="0.25">
      <c r="A143" s="5" t="s">
        <v>291</v>
      </c>
      <c r="B143" s="1" t="s">
        <v>11</v>
      </c>
      <c r="C143" s="3" t="s">
        <v>292</v>
      </c>
      <c r="D143" s="26">
        <v>5.8</v>
      </c>
      <c r="E143" s="27">
        <v>5</v>
      </c>
      <c r="F143" s="26">
        <v>6.5</v>
      </c>
      <c r="G143" s="28"/>
      <c r="H143" s="28"/>
      <c r="I143" s="28"/>
      <c r="J143" s="28">
        <v>5</v>
      </c>
      <c r="K143" s="28">
        <v>6.25</v>
      </c>
      <c r="L143" s="53">
        <v>5</v>
      </c>
      <c r="M143" s="30"/>
      <c r="N143" s="30"/>
      <c r="O143" s="30">
        <f t="shared" si="12"/>
        <v>17.3</v>
      </c>
      <c r="P143" s="30"/>
      <c r="Q143" s="30">
        <f t="shared" si="13"/>
        <v>17.75</v>
      </c>
      <c r="R143" s="51"/>
    </row>
    <row r="144" spans="1:18" s="2" customFormat="1" ht="18" customHeight="1" x14ac:dyDescent="0.25">
      <c r="A144" s="5" t="s">
        <v>293</v>
      </c>
      <c r="B144" s="1" t="s">
        <v>17</v>
      </c>
      <c r="C144" s="3" t="s">
        <v>294</v>
      </c>
      <c r="D144" s="26">
        <v>5.8</v>
      </c>
      <c r="E144" s="27">
        <v>4.5999999999999996</v>
      </c>
      <c r="F144" s="26">
        <v>6.75</v>
      </c>
      <c r="G144" s="28"/>
      <c r="H144" s="28"/>
      <c r="I144" s="28"/>
      <c r="J144" s="28">
        <v>4.75</v>
      </c>
      <c r="K144" s="28">
        <v>6.25</v>
      </c>
      <c r="L144" s="53">
        <v>5</v>
      </c>
      <c r="M144" s="30"/>
      <c r="N144" s="30"/>
      <c r="O144" s="30">
        <f t="shared" si="12"/>
        <v>17.149999999999999</v>
      </c>
      <c r="P144" s="30"/>
      <c r="Q144" s="30">
        <f t="shared" si="13"/>
        <v>17.75</v>
      </c>
      <c r="R144" s="51"/>
    </row>
    <row r="145" spans="1:18" s="2" customFormat="1" ht="18" customHeight="1" x14ac:dyDescent="0.25">
      <c r="A145" s="5" t="s">
        <v>295</v>
      </c>
      <c r="B145" s="1" t="s">
        <v>59</v>
      </c>
      <c r="C145" s="3" t="s">
        <v>296</v>
      </c>
      <c r="D145" s="26">
        <v>5.8</v>
      </c>
      <c r="E145" s="27">
        <v>3.4</v>
      </c>
      <c r="F145" s="26">
        <v>6.5</v>
      </c>
      <c r="G145" s="28"/>
      <c r="H145" s="28"/>
      <c r="I145" s="28"/>
      <c r="J145" s="28">
        <v>3.5</v>
      </c>
      <c r="K145" s="28">
        <v>4.75</v>
      </c>
      <c r="L145" s="53">
        <v>4.75</v>
      </c>
      <c r="M145" s="30"/>
      <c r="N145" s="30"/>
      <c r="O145" s="30">
        <f t="shared" si="12"/>
        <v>15.7</v>
      </c>
      <c r="P145" s="30"/>
      <c r="Q145" s="30">
        <f t="shared" si="13"/>
        <v>14.75</v>
      </c>
      <c r="R145" s="51"/>
    </row>
    <row r="146" spans="1:18" s="2" customFormat="1" ht="18" customHeight="1" x14ac:dyDescent="0.25">
      <c r="A146" s="5" t="s">
        <v>297</v>
      </c>
      <c r="B146" s="1" t="s">
        <v>59</v>
      </c>
      <c r="C146" s="3" t="s">
        <v>298</v>
      </c>
      <c r="D146" s="26">
        <v>4.2</v>
      </c>
      <c r="E146" s="27">
        <v>4.5999999999999996</v>
      </c>
      <c r="F146" s="26">
        <v>6</v>
      </c>
      <c r="G146" s="28"/>
      <c r="H146" s="28"/>
      <c r="I146" s="28"/>
      <c r="J146" s="28">
        <v>4.25</v>
      </c>
      <c r="K146" s="28">
        <v>4.5</v>
      </c>
      <c r="L146" s="53">
        <v>4.75</v>
      </c>
      <c r="M146" s="30"/>
      <c r="N146" s="30"/>
      <c r="O146" s="30">
        <f t="shared" si="12"/>
        <v>14.8</v>
      </c>
      <c r="P146" s="30"/>
      <c r="Q146" s="30">
        <f t="shared" si="13"/>
        <v>14.75</v>
      </c>
      <c r="R146" s="51"/>
    </row>
    <row r="147" spans="1:18" s="2" customFormat="1" ht="18" customHeight="1" x14ac:dyDescent="0.25">
      <c r="A147" s="5" t="s">
        <v>299</v>
      </c>
      <c r="B147" s="1" t="s">
        <v>17</v>
      </c>
      <c r="C147" s="3" t="s">
        <v>300</v>
      </c>
      <c r="D147" s="26">
        <v>4</v>
      </c>
      <c r="E147" s="27">
        <v>4</v>
      </c>
      <c r="F147" s="26">
        <v>6.75</v>
      </c>
      <c r="G147" s="28"/>
      <c r="H147" s="28"/>
      <c r="I147" s="28"/>
      <c r="J147" s="28">
        <v>4.75</v>
      </c>
      <c r="K147" s="28">
        <v>5</v>
      </c>
      <c r="L147" s="53">
        <v>6</v>
      </c>
      <c r="M147" s="30"/>
      <c r="N147" s="30"/>
      <c r="O147" s="30">
        <f t="shared" si="12"/>
        <v>14.75</v>
      </c>
      <c r="P147" s="30"/>
      <c r="Q147" s="30">
        <f t="shared" si="13"/>
        <v>16.5</v>
      </c>
      <c r="R147" s="51"/>
    </row>
    <row r="148" spans="1:18" s="2" customFormat="1" ht="18" customHeight="1" x14ac:dyDescent="0.25">
      <c r="A148" s="5" t="s">
        <v>301</v>
      </c>
      <c r="B148" s="1" t="s">
        <v>23</v>
      </c>
      <c r="C148" s="3" t="s">
        <v>302</v>
      </c>
      <c r="D148" s="26">
        <v>3.6</v>
      </c>
      <c r="E148" s="27">
        <v>3.8</v>
      </c>
      <c r="F148" s="26">
        <v>6</v>
      </c>
      <c r="G148" s="28"/>
      <c r="H148" s="28"/>
      <c r="I148" s="28"/>
      <c r="J148" s="28">
        <v>4</v>
      </c>
      <c r="K148" s="28">
        <v>5.25</v>
      </c>
      <c r="L148" s="53">
        <v>5</v>
      </c>
      <c r="M148" s="30"/>
      <c r="N148" s="30"/>
      <c r="O148" s="30">
        <f t="shared" si="12"/>
        <v>13.4</v>
      </c>
      <c r="P148" s="30"/>
      <c r="Q148" s="30">
        <f t="shared" si="13"/>
        <v>15.25</v>
      </c>
      <c r="R148" s="51"/>
    </row>
    <row r="149" spans="1:18" s="2" customFormat="1" ht="18" customHeight="1" x14ac:dyDescent="0.25">
      <c r="A149" s="5" t="s">
        <v>303</v>
      </c>
      <c r="B149" s="1" t="s">
        <v>59</v>
      </c>
      <c r="C149" s="3" t="s">
        <v>304</v>
      </c>
      <c r="D149" s="26">
        <v>2.6</v>
      </c>
      <c r="E149" s="27">
        <v>2.8</v>
      </c>
      <c r="F149" s="26">
        <v>5.75</v>
      </c>
      <c r="G149" s="28"/>
      <c r="H149" s="28"/>
      <c r="I149" s="28"/>
      <c r="J149" s="28">
        <v>5.75</v>
      </c>
      <c r="K149" s="28">
        <v>5.75</v>
      </c>
      <c r="L149" s="53">
        <v>4.75</v>
      </c>
      <c r="M149" s="30"/>
      <c r="N149" s="30"/>
      <c r="O149" s="30">
        <f t="shared" si="12"/>
        <v>11.15</v>
      </c>
      <c r="P149" s="30"/>
      <c r="Q149" s="30">
        <f t="shared" si="13"/>
        <v>17.25</v>
      </c>
      <c r="R149" s="51"/>
    </row>
    <row r="150" spans="1:18" s="2" customFormat="1" ht="18" customHeight="1" x14ac:dyDescent="0.25">
      <c r="A150" s="5" t="s">
        <v>305</v>
      </c>
      <c r="B150" s="1" t="s">
        <v>23</v>
      </c>
      <c r="C150" s="3" t="s">
        <v>306</v>
      </c>
      <c r="D150" s="26">
        <v>4.2</v>
      </c>
      <c r="E150" s="27">
        <v>2.8</v>
      </c>
      <c r="F150" s="26">
        <v>6.5</v>
      </c>
      <c r="G150" s="28"/>
      <c r="H150" s="28"/>
      <c r="I150" s="28"/>
      <c r="J150" s="28">
        <v>5.75</v>
      </c>
      <c r="K150" s="28">
        <v>5</v>
      </c>
      <c r="L150" s="53">
        <v>4.25</v>
      </c>
      <c r="M150" s="30"/>
      <c r="N150" s="30"/>
      <c r="O150" s="30">
        <f t="shared" si="12"/>
        <v>13.5</v>
      </c>
      <c r="P150" s="30"/>
      <c r="Q150" s="30">
        <f t="shared" si="13"/>
        <v>17.25</v>
      </c>
      <c r="R150" s="51"/>
    </row>
    <row r="151" spans="1:18" s="2" customFormat="1" ht="18" customHeight="1" x14ac:dyDescent="0.25">
      <c r="A151" s="5" t="s">
        <v>307</v>
      </c>
      <c r="B151" s="1" t="s">
        <v>17</v>
      </c>
      <c r="C151" s="3" t="s">
        <v>308</v>
      </c>
      <c r="D151" s="26">
        <v>3</v>
      </c>
      <c r="E151" s="27">
        <v>4.5999999999999996</v>
      </c>
      <c r="F151" s="26">
        <v>6</v>
      </c>
      <c r="G151" s="28"/>
      <c r="H151" s="28"/>
      <c r="I151" s="28"/>
      <c r="J151" s="28">
        <v>5.25</v>
      </c>
      <c r="K151" s="28">
        <v>5</v>
      </c>
      <c r="L151" s="53">
        <v>4</v>
      </c>
      <c r="M151" s="30"/>
      <c r="N151" s="30"/>
      <c r="O151" s="30">
        <f t="shared" si="12"/>
        <v>13.6</v>
      </c>
      <c r="P151" s="30"/>
      <c r="Q151" s="30">
        <f t="shared" si="13"/>
        <v>16.25</v>
      </c>
      <c r="R151" s="51"/>
    </row>
    <row r="152" spans="1:18" s="2" customFormat="1" ht="18" customHeight="1" x14ac:dyDescent="0.25">
      <c r="A152" s="5" t="s">
        <v>309</v>
      </c>
      <c r="B152" s="1" t="s">
        <v>11</v>
      </c>
      <c r="C152" s="3" t="s">
        <v>310</v>
      </c>
      <c r="D152" s="26">
        <v>3.4</v>
      </c>
      <c r="E152" s="27">
        <v>3.6</v>
      </c>
      <c r="F152" s="26">
        <v>5.25</v>
      </c>
      <c r="G152" s="28"/>
      <c r="H152" s="28"/>
      <c r="I152" s="28"/>
      <c r="J152" s="28">
        <v>7.25</v>
      </c>
      <c r="K152" s="28">
        <v>6.5</v>
      </c>
      <c r="L152" s="53">
        <v>5.25</v>
      </c>
      <c r="M152" s="30"/>
      <c r="N152" s="30"/>
      <c r="O152" s="30">
        <f t="shared" si="12"/>
        <v>12.25</v>
      </c>
      <c r="P152" s="30"/>
      <c r="Q152" s="30">
        <f t="shared" si="13"/>
        <v>19</v>
      </c>
      <c r="R152" s="51"/>
    </row>
    <row r="153" spans="1:18" s="2" customFormat="1" ht="18" customHeight="1" x14ac:dyDescent="0.25">
      <c r="A153" s="5" t="s">
        <v>311</v>
      </c>
      <c r="B153" s="1" t="s">
        <v>59</v>
      </c>
      <c r="C153" s="3" t="s">
        <v>312</v>
      </c>
      <c r="D153" s="26">
        <v>5</v>
      </c>
      <c r="E153" s="27">
        <v>3.8</v>
      </c>
      <c r="F153" s="26">
        <v>6.25</v>
      </c>
      <c r="G153" s="28"/>
      <c r="H153" s="28"/>
      <c r="I153" s="28"/>
      <c r="J153" s="28">
        <v>5.75</v>
      </c>
      <c r="K153" s="28">
        <v>6.75</v>
      </c>
      <c r="L153" s="53">
        <v>6</v>
      </c>
      <c r="M153" s="30"/>
      <c r="N153" s="30"/>
      <c r="O153" s="30">
        <f t="shared" si="12"/>
        <v>15.05</v>
      </c>
      <c r="P153" s="30"/>
      <c r="Q153" s="30">
        <f t="shared" si="13"/>
        <v>18.75</v>
      </c>
      <c r="R153" s="51"/>
    </row>
    <row r="154" spans="1:18" s="2" customFormat="1" ht="18" customHeight="1" x14ac:dyDescent="0.25">
      <c r="A154" s="5" t="s">
        <v>313</v>
      </c>
      <c r="B154" s="1" t="s">
        <v>17</v>
      </c>
      <c r="C154" s="3" t="s">
        <v>314</v>
      </c>
      <c r="D154" s="26">
        <v>6.2</v>
      </c>
      <c r="E154" s="27">
        <v>5.2</v>
      </c>
      <c r="F154" s="26">
        <v>4.5</v>
      </c>
      <c r="G154" s="28"/>
      <c r="H154" s="28"/>
      <c r="I154" s="28"/>
      <c r="J154" s="28">
        <v>6.75</v>
      </c>
      <c r="K154" s="28">
        <v>5.75</v>
      </c>
      <c r="L154" s="53">
        <v>4.75</v>
      </c>
      <c r="M154" s="30"/>
      <c r="N154" s="30"/>
      <c r="O154" s="30">
        <f t="shared" si="12"/>
        <v>15.9</v>
      </c>
      <c r="P154" s="30"/>
      <c r="Q154" s="30">
        <f t="shared" si="13"/>
        <v>17</v>
      </c>
      <c r="R154" s="51"/>
    </row>
    <row r="155" spans="1:18" s="2" customFormat="1" ht="18" customHeight="1" x14ac:dyDescent="0.25">
      <c r="A155" s="5" t="s">
        <v>315</v>
      </c>
      <c r="B155" s="1" t="s">
        <v>17</v>
      </c>
      <c r="C155" s="3" t="s">
        <v>316</v>
      </c>
      <c r="D155" s="26">
        <v>4.5999999999999996</v>
      </c>
      <c r="E155" s="27">
        <v>5</v>
      </c>
      <c r="F155" s="26">
        <v>6.25</v>
      </c>
      <c r="G155" s="28"/>
      <c r="H155" s="28"/>
      <c r="I155" s="28"/>
      <c r="J155" s="28">
        <v>7.5</v>
      </c>
      <c r="K155" s="28">
        <v>5.25</v>
      </c>
      <c r="L155" s="53">
        <v>6</v>
      </c>
      <c r="M155" s="30"/>
      <c r="N155" s="30"/>
      <c r="O155" s="30">
        <f t="shared" si="12"/>
        <v>15.85</v>
      </c>
      <c r="P155" s="30"/>
      <c r="Q155" s="30">
        <f t="shared" si="13"/>
        <v>19</v>
      </c>
      <c r="R155" s="51"/>
    </row>
    <row r="156" spans="1:18" s="2" customFormat="1" ht="18" customHeight="1" x14ac:dyDescent="0.25">
      <c r="A156" s="5" t="s">
        <v>317</v>
      </c>
      <c r="B156" s="1" t="s">
        <v>17</v>
      </c>
      <c r="C156" s="3" t="s">
        <v>318</v>
      </c>
      <c r="D156" s="26">
        <v>5.4</v>
      </c>
      <c r="E156" s="27">
        <v>5</v>
      </c>
      <c r="F156" s="26">
        <v>7</v>
      </c>
      <c r="G156" s="28"/>
      <c r="H156" s="28"/>
      <c r="I156" s="28"/>
      <c r="J156" s="28">
        <v>7.5</v>
      </c>
      <c r="K156" s="28">
        <v>6</v>
      </c>
      <c r="L156" s="53">
        <v>5.5</v>
      </c>
      <c r="M156" s="30"/>
      <c r="N156" s="30"/>
      <c r="O156" s="30">
        <f t="shared" si="12"/>
        <v>17.399999999999999</v>
      </c>
      <c r="P156" s="30"/>
      <c r="Q156" s="30">
        <f t="shared" si="13"/>
        <v>20.5</v>
      </c>
      <c r="R156" s="51"/>
    </row>
    <row r="157" spans="1:18" s="2" customFormat="1" ht="18" customHeight="1" x14ac:dyDescent="0.25">
      <c r="A157" s="5" t="s">
        <v>319</v>
      </c>
      <c r="B157" s="1" t="s">
        <v>23</v>
      </c>
      <c r="C157" s="3" t="s">
        <v>318</v>
      </c>
      <c r="D157" s="26">
        <v>4.5999999999999996</v>
      </c>
      <c r="E157" s="27">
        <v>3.4</v>
      </c>
      <c r="F157" s="26">
        <v>6.25</v>
      </c>
      <c r="G157" s="28"/>
      <c r="H157" s="28"/>
      <c r="I157" s="28"/>
      <c r="J157" s="28">
        <v>7.5</v>
      </c>
      <c r="K157" s="28">
        <v>5</v>
      </c>
      <c r="L157" s="53">
        <v>5</v>
      </c>
      <c r="M157" s="30"/>
      <c r="N157" s="30"/>
      <c r="O157" s="30">
        <f t="shared" si="12"/>
        <v>14.25</v>
      </c>
      <c r="P157" s="30"/>
      <c r="Q157" s="30">
        <f t="shared" si="13"/>
        <v>18.75</v>
      </c>
      <c r="R157" s="51"/>
    </row>
    <row r="158" spans="1:18" s="2" customFormat="1" ht="18" customHeight="1" x14ac:dyDescent="0.25">
      <c r="A158" s="5" t="s">
        <v>320</v>
      </c>
      <c r="B158" s="1" t="s">
        <v>23</v>
      </c>
      <c r="C158" s="3" t="s">
        <v>321</v>
      </c>
      <c r="D158" s="26">
        <v>4</v>
      </c>
      <c r="E158" s="27">
        <v>3</v>
      </c>
      <c r="F158" s="26">
        <v>6.25</v>
      </c>
      <c r="G158" s="28"/>
      <c r="H158" s="28"/>
      <c r="I158" s="28"/>
      <c r="J158" s="28">
        <v>5.5</v>
      </c>
      <c r="K158" s="28">
        <v>6.75</v>
      </c>
      <c r="L158" s="53">
        <v>5.25</v>
      </c>
      <c r="M158" s="30"/>
      <c r="N158" s="30"/>
      <c r="O158" s="30">
        <f t="shared" si="12"/>
        <v>13.25</v>
      </c>
      <c r="P158" s="30"/>
      <c r="Q158" s="30">
        <f t="shared" si="13"/>
        <v>18.5</v>
      </c>
      <c r="R158" s="51"/>
    </row>
    <row r="159" spans="1:18" s="2" customFormat="1" ht="18" customHeight="1" x14ac:dyDescent="0.25">
      <c r="A159" s="5" t="s">
        <v>322</v>
      </c>
      <c r="B159" s="1" t="s">
        <v>59</v>
      </c>
      <c r="C159" s="3" t="s">
        <v>323</v>
      </c>
      <c r="D159" s="26">
        <v>4.5999999999999996</v>
      </c>
      <c r="E159" s="27">
        <v>4.5999999999999996</v>
      </c>
      <c r="F159" s="26">
        <v>5.75</v>
      </c>
      <c r="G159" s="28"/>
      <c r="H159" s="28"/>
      <c r="I159" s="28"/>
      <c r="J159" s="28">
        <v>6</v>
      </c>
      <c r="K159" s="28">
        <v>4</v>
      </c>
      <c r="L159" s="53">
        <v>6.5</v>
      </c>
      <c r="M159" s="30"/>
      <c r="N159" s="30"/>
      <c r="O159" s="30">
        <f t="shared" si="12"/>
        <v>14.95</v>
      </c>
      <c r="P159" s="30"/>
      <c r="Q159" s="30">
        <f t="shared" si="13"/>
        <v>15.75</v>
      </c>
      <c r="R159" s="51"/>
    </row>
    <row r="160" spans="1:18" s="2" customFormat="1" ht="18" customHeight="1" x14ac:dyDescent="0.25">
      <c r="A160" s="5" t="s">
        <v>324</v>
      </c>
      <c r="B160" s="1" t="s">
        <v>11</v>
      </c>
      <c r="C160" s="3" t="s">
        <v>325</v>
      </c>
      <c r="D160" s="26">
        <v>4.8</v>
      </c>
      <c r="E160" s="27">
        <v>4.5999999999999996</v>
      </c>
      <c r="F160" s="26">
        <v>7</v>
      </c>
      <c r="G160" s="28"/>
      <c r="H160" s="28"/>
      <c r="I160" s="28"/>
      <c r="J160" s="28">
        <v>5.75</v>
      </c>
      <c r="K160" s="28">
        <v>6.5</v>
      </c>
      <c r="L160" s="53">
        <v>5.5</v>
      </c>
      <c r="M160" s="30"/>
      <c r="N160" s="30"/>
      <c r="O160" s="30">
        <f t="shared" si="12"/>
        <v>16.399999999999999</v>
      </c>
      <c r="P160" s="30"/>
      <c r="Q160" s="30">
        <f t="shared" si="13"/>
        <v>19.25</v>
      </c>
      <c r="R160" s="51"/>
    </row>
    <row r="161" spans="1:18" s="2" customFormat="1" ht="18" customHeight="1" x14ac:dyDescent="0.25">
      <c r="A161" s="5" t="s">
        <v>326</v>
      </c>
      <c r="B161" s="1" t="s">
        <v>17</v>
      </c>
      <c r="C161" s="3" t="s">
        <v>327</v>
      </c>
      <c r="D161" s="26">
        <v>2.6</v>
      </c>
      <c r="E161" s="27">
        <v>2.8</v>
      </c>
      <c r="F161" s="26">
        <v>6.25</v>
      </c>
      <c r="G161" s="28"/>
      <c r="H161" s="28"/>
      <c r="I161" s="28"/>
      <c r="J161" s="28">
        <v>5.75</v>
      </c>
      <c r="K161" s="28">
        <v>4.25</v>
      </c>
      <c r="L161" s="53">
        <v>3</v>
      </c>
      <c r="M161" s="30"/>
      <c r="N161" s="30"/>
      <c r="O161" s="30">
        <f t="shared" si="12"/>
        <v>11.65</v>
      </c>
      <c r="P161" s="30"/>
      <c r="Q161" s="30">
        <f t="shared" si="13"/>
        <v>16.25</v>
      </c>
      <c r="R161" s="51"/>
    </row>
    <row r="162" spans="1:18" s="2" customFormat="1" ht="18" customHeight="1" x14ac:dyDescent="0.25">
      <c r="A162" s="5" t="s">
        <v>328</v>
      </c>
      <c r="B162" s="1" t="s">
        <v>59</v>
      </c>
      <c r="C162" s="3" t="s">
        <v>329</v>
      </c>
      <c r="D162" s="26">
        <v>4.2</v>
      </c>
      <c r="E162" s="27">
        <v>2.8</v>
      </c>
      <c r="F162" s="26">
        <v>6.5</v>
      </c>
      <c r="G162" s="28"/>
      <c r="H162" s="28"/>
      <c r="I162" s="28"/>
      <c r="J162" s="28">
        <v>5</v>
      </c>
      <c r="K162" s="28">
        <v>6.75</v>
      </c>
      <c r="L162" s="53">
        <v>5</v>
      </c>
      <c r="M162" s="30"/>
      <c r="N162" s="30"/>
      <c r="O162" s="30">
        <f t="shared" si="12"/>
        <v>13.5</v>
      </c>
      <c r="P162" s="30"/>
      <c r="Q162" s="30">
        <f t="shared" si="13"/>
        <v>18.25</v>
      </c>
      <c r="R162" s="51"/>
    </row>
    <row r="163" spans="1:18" s="2" customFormat="1" ht="18" customHeight="1" x14ac:dyDescent="0.25">
      <c r="A163" s="5" t="s">
        <v>330</v>
      </c>
      <c r="B163" s="1" t="s">
        <v>20</v>
      </c>
      <c r="C163" s="3" t="s">
        <v>331</v>
      </c>
      <c r="D163" s="26">
        <v>6.2</v>
      </c>
      <c r="E163" s="27">
        <v>4.4000000000000004</v>
      </c>
      <c r="F163" s="26">
        <v>6.25</v>
      </c>
      <c r="G163" s="28"/>
      <c r="H163" s="28"/>
      <c r="I163" s="28"/>
      <c r="J163" s="28">
        <v>7</v>
      </c>
      <c r="K163" s="28">
        <v>5.5</v>
      </c>
      <c r="L163" s="53">
        <v>3</v>
      </c>
      <c r="M163" s="30"/>
      <c r="N163" s="30"/>
      <c r="O163" s="30">
        <f t="shared" si="12"/>
        <v>16.850000000000001</v>
      </c>
      <c r="P163" s="30"/>
      <c r="Q163" s="30">
        <f t="shared" si="13"/>
        <v>18.75</v>
      </c>
      <c r="R163" s="51"/>
    </row>
    <row r="164" spans="1:18" s="2" customFormat="1" ht="18" customHeight="1" x14ac:dyDescent="0.25">
      <c r="A164" s="5" t="s">
        <v>332</v>
      </c>
      <c r="B164" s="1" t="s">
        <v>59</v>
      </c>
      <c r="C164" s="3" t="s">
        <v>333</v>
      </c>
      <c r="D164" s="26">
        <v>5.8</v>
      </c>
      <c r="E164" s="27">
        <v>4.8</v>
      </c>
      <c r="F164" s="26">
        <v>6</v>
      </c>
      <c r="G164" s="28"/>
      <c r="H164" s="28"/>
      <c r="I164" s="28"/>
      <c r="J164" s="28">
        <v>5.5</v>
      </c>
      <c r="K164" s="28">
        <v>5.5</v>
      </c>
      <c r="L164" s="53">
        <v>4.75</v>
      </c>
      <c r="M164" s="30"/>
      <c r="N164" s="30"/>
      <c r="O164" s="30">
        <f t="shared" si="12"/>
        <v>16.600000000000001</v>
      </c>
      <c r="P164" s="30"/>
      <c r="Q164" s="30">
        <f t="shared" si="13"/>
        <v>17</v>
      </c>
      <c r="R164" s="51"/>
    </row>
    <row r="165" spans="1:18" s="2" customFormat="1" ht="18" customHeight="1" x14ac:dyDescent="0.25">
      <c r="A165" s="5" t="s">
        <v>334</v>
      </c>
      <c r="B165" s="1" t="s">
        <v>17</v>
      </c>
      <c r="C165" s="3" t="s">
        <v>335</v>
      </c>
      <c r="D165" s="26">
        <v>2.8</v>
      </c>
      <c r="E165" s="27">
        <v>3.6</v>
      </c>
      <c r="F165" s="26">
        <v>5.75</v>
      </c>
      <c r="G165" s="28"/>
      <c r="H165" s="28"/>
      <c r="I165" s="28"/>
      <c r="J165" s="28">
        <v>5</v>
      </c>
      <c r="K165" s="28">
        <v>6</v>
      </c>
      <c r="L165" s="53">
        <v>6</v>
      </c>
      <c r="M165" s="30"/>
      <c r="N165" s="30"/>
      <c r="O165" s="30">
        <f t="shared" si="12"/>
        <v>12.15</v>
      </c>
      <c r="P165" s="30"/>
      <c r="Q165" s="30">
        <f t="shared" si="13"/>
        <v>16.75</v>
      </c>
      <c r="R165" s="51"/>
    </row>
    <row r="166" spans="1:18" s="2" customFormat="1" ht="18" customHeight="1" x14ac:dyDescent="0.25">
      <c r="A166" s="5" t="s">
        <v>336</v>
      </c>
      <c r="B166" s="1" t="s">
        <v>17</v>
      </c>
      <c r="C166" s="3" t="s">
        <v>337</v>
      </c>
      <c r="D166" s="26">
        <v>3</v>
      </c>
      <c r="E166" s="27">
        <v>2</v>
      </c>
      <c r="F166" s="26">
        <v>5.5</v>
      </c>
      <c r="G166" s="28"/>
      <c r="H166" s="28"/>
      <c r="I166" s="28"/>
      <c r="J166" s="28">
        <v>4.5</v>
      </c>
      <c r="K166" s="28">
        <v>5.75</v>
      </c>
      <c r="L166" s="53">
        <v>6</v>
      </c>
      <c r="M166" s="30"/>
      <c r="N166" s="30"/>
      <c r="O166" s="30">
        <f t="shared" si="12"/>
        <v>10.5</v>
      </c>
      <c r="P166" s="30"/>
      <c r="Q166" s="30">
        <f t="shared" si="13"/>
        <v>15.75</v>
      </c>
      <c r="R166" s="51"/>
    </row>
    <row r="167" spans="1:18" s="2" customFormat="1" ht="18" customHeight="1" x14ac:dyDescent="0.25">
      <c r="A167" s="5" t="s">
        <v>338</v>
      </c>
      <c r="B167" s="1" t="s">
        <v>59</v>
      </c>
      <c r="C167" s="3" t="s">
        <v>339</v>
      </c>
      <c r="D167" s="26">
        <v>3.8</v>
      </c>
      <c r="E167" s="27">
        <v>4.2</v>
      </c>
      <c r="F167" s="26">
        <v>5</v>
      </c>
      <c r="G167" s="28"/>
      <c r="H167" s="28"/>
      <c r="I167" s="28"/>
      <c r="J167" s="28">
        <v>4</v>
      </c>
      <c r="K167" s="28">
        <v>6</v>
      </c>
      <c r="L167" s="53">
        <v>5</v>
      </c>
      <c r="M167" s="30"/>
      <c r="N167" s="30"/>
      <c r="O167" s="30">
        <f t="shared" si="12"/>
        <v>13</v>
      </c>
      <c r="P167" s="30"/>
      <c r="Q167" s="30">
        <f t="shared" si="13"/>
        <v>15</v>
      </c>
      <c r="R167" s="51"/>
    </row>
    <row r="168" spans="1:18" s="2" customFormat="1" ht="18" customHeight="1" x14ac:dyDescent="0.25">
      <c r="A168" s="5" t="s">
        <v>340</v>
      </c>
      <c r="B168" s="1" t="s">
        <v>59</v>
      </c>
      <c r="C168" s="3" t="s">
        <v>341</v>
      </c>
      <c r="D168" s="26">
        <v>3.8</v>
      </c>
      <c r="E168" s="27">
        <v>3.4</v>
      </c>
      <c r="F168" s="26">
        <v>6</v>
      </c>
      <c r="G168" s="28"/>
      <c r="H168" s="28"/>
      <c r="I168" s="28"/>
      <c r="J168" s="28">
        <v>4.5</v>
      </c>
      <c r="K168" s="28">
        <v>5.25</v>
      </c>
      <c r="L168" s="53">
        <v>3.25</v>
      </c>
      <c r="M168" s="30"/>
      <c r="N168" s="30"/>
      <c r="O168" s="30">
        <f t="shared" si="12"/>
        <v>13.2</v>
      </c>
      <c r="P168" s="30"/>
      <c r="Q168" s="30">
        <f t="shared" si="13"/>
        <v>15.75</v>
      </c>
      <c r="R168" s="51"/>
    </row>
    <row r="169" spans="1:18" s="2" customFormat="1" ht="18" customHeight="1" x14ac:dyDescent="0.25">
      <c r="A169" s="5" t="s">
        <v>342</v>
      </c>
      <c r="B169" s="1" t="s">
        <v>11</v>
      </c>
      <c r="C169" s="3" t="s">
        <v>343</v>
      </c>
      <c r="D169" s="26">
        <v>4</v>
      </c>
      <c r="E169" s="27">
        <v>4.4000000000000004</v>
      </c>
      <c r="F169" s="26">
        <v>6</v>
      </c>
      <c r="G169" s="28"/>
      <c r="H169" s="28"/>
      <c r="I169" s="28"/>
      <c r="J169" s="28">
        <v>6</v>
      </c>
      <c r="K169" s="28">
        <v>5.75</v>
      </c>
      <c r="L169" s="53">
        <v>5.5</v>
      </c>
      <c r="M169" s="30"/>
      <c r="N169" s="30"/>
      <c r="O169" s="30">
        <f t="shared" si="12"/>
        <v>14.4</v>
      </c>
      <c r="P169" s="30"/>
      <c r="Q169" s="30">
        <f t="shared" si="13"/>
        <v>17.75</v>
      </c>
      <c r="R169" s="51"/>
    </row>
    <row r="170" spans="1:18" s="2" customFormat="1" ht="18" customHeight="1" x14ac:dyDescent="0.25">
      <c r="A170" s="5" t="s">
        <v>344</v>
      </c>
      <c r="B170" s="1" t="s">
        <v>20</v>
      </c>
      <c r="C170" s="3" t="s">
        <v>345</v>
      </c>
      <c r="D170" s="26">
        <v>3</v>
      </c>
      <c r="E170" s="27">
        <v>2.6</v>
      </c>
      <c r="F170" s="26">
        <v>6</v>
      </c>
      <c r="G170" s="28"/>
      <c r="H170" s="28"/>
      <c r="I170" s="28"/>
      <c r="J170" s="28">
        <v>6</v>
      </c>
      <c r="K170" s="28">
        <v>6.5</v>
      </c>
      <c r="L170" s="53">
        <v>4</v>
      </c>
      <c r="M170" s="30"/>
      <c r="N170" s="30"/>
      <c r="O170" s="30">
        <f t="shared" si="12"/>
        <v>11.6</v>
      </c>
      <c r="P170" s="30"/>
      <c r="Q170" s="30">
        <f t="shared" si="13"/>
        <v>18.5</v>
      </c>
      <c r="R170" s="51"/>
    </row>
    <row r="171" spans="1:18" s="2" customFormat="1" ht="18" customHeight="1" x14ac:dyDescent="0.25">
      <c r="A171" s="5" t="s">
        <v>346</v>
      </c>
      <c r="B171" s="1" t="s">
        <v>14</v>
      </c>
      <c r="C171" s="3" t="s">
        <v>347</v>
      </c>
      <c r="D171" s="26">
        <v>8.6</v>
      </c>
      <c r="E171" s="27">
        <v>6</v>
      </c>
      <c r="F171" s="26">
        <v>5.5</v>
      </c>
      <c r="G171" s="28">
        <v>6</v>
      </c>
      <c r="H171" s="28">
        <v>9</v>
      </c>
      <c r="I171" s="28">
        <v>5.25</v>
      </c>
      <c r="J171" s="28"/>
      <c r="K171" s="28"/>
      <c r="L171" s="53"/>
      <c r="M171" s="55">
        <f t="shared" si="14"/>
        <v>23.6</v>
      </c>
      <c r="N171" s="30">
        <f t="shared" si="15"/>
        <v>20.6</v>
      </c>
      <c r="O171" s="30">
        <f t="shared" si="12"/>
        <v>20.100000000000001</v>
      </c>
      <c r="P171" s="30">
        <f t="shared" si="16"/>
        <v>22.85</v>
      </c>
      <c r="Q171" s="30"/>
      <c r="R171" s="51">
        <f t="shared" si="17"/>
        <v>23.6</v>
      </c>
    </row>
    <row r="172" spans="1:18" s="2" customFormat="1" ht="18" customHeight="1" x14ac:dyDescent="0.25">
      <c r="A172" s="5" t="s">
        <v>348</v>
      </c>
      <c r="B172" s="1" t="s">
        <v>23</v>
      </c>
      <c r="C172" s="3" t="s">
        <v>349</v>
      </c>
      <c r="D172" s="26">
        <v>5.2</v>
      </c>
      <c r="E172" s="27">
        <v>4.5999999999999996</v>
      </c>
      <c r="F172" s="26">
        <v>6.5</v>
      </c>
      <c r="G172" s="28"/>
      <c r="H172" s="28"/>
      <c r="I172" s="28"/>
      <c r="J172" s="28">
        <v>5.75</v>
      </c>
      <c r="K172" s="28">
        <v>6.75</v>
      </c>
      <c r="L172" s="53">
        <v>5</v>
      </c>
      <c r="M172" s="30"/>
      <c r="N172" s="30"/>
      <c r="O172" s="30">
        <f t="shared" si="12"/>
        <v>16.3</v>
      </c>
      <c r="P172" s="30"/>
      <c r="Q172" s="30">
        <f t="shared" si="13"/>
        <v>19</v>
      </c>
      <c r="R172" s="51"/>
    </row>
    <row r="173" spans="1:18" s="2" customFormat="1" ht="18" customHeight="1" x14ac:dyDescent="0.25">
      <c r="A173" s="5" t="s">
        <v>350</v>
      </c>
      <c r="B173" s="1" t="s">
        <v>59</v>
      </c>
      <c r="C173" s="3" t="s">
        <v>351</v>
      </c>
      <c r="D173" s="26">
        <v>5</v>
      </c>
      <c r="E173" s="27">
        <v>3.4</v>
      </c>
      <c r="F173" s="26">
        <v>6</v>
      </c>
      <c r="G173" s="28"/>
      <c r="H173" s="28"/>
      <c r="I173" s="28"/>
      <c r="J173" s="28">
        <v>4.5</v>
      </c>
      <c r="K173" s="28">
        <v>5.25</v>
      </c>
      <c r="L173" s="53">
        <v>4.75</v>
      </c>
      <c r="M173" s="30"/>
      <c r="N173" s="30"/>
      <c r="O173" s="30">
        <f t="shared" si="12"/>
        <v>14.4</v>
      </c>
      <c r="P173" s="30"/>
      <c r="Q173" s="30">
        <f t="shared" si="13"/>
        <v>15.75</v>
      </c>
      <c r="R173" s="51"/>
    </row>
    <row r="174" spans="1:18" s="2" customFormat="1" ht="18" customHeight="1" x14ac:dyDescent="0.25">
      <c r="A174" s="5" t="s">
        <v>352</v>
      </c>
      <c r="B174" s="1" t="s">
        <v>14</v>
      </c>
      <c r="C174" s="3" t="s">
        <v>353</v>
      </c>
      <c r="D174" s="26">
        <v>6.2</v>
      </c>
      <c r="E174" s="27">
        <v>5.4</v>
      </c>
      <c r="F174" s="26">
        <v>5.25</v>
      </c>
      <c r="G174" s="28">
        <v>4</v>
      </c>
      <c r="H174" s="28">
        <v>7.25</v>
      </c>
      <c r="I174" s="28">
        <v>5</v>
      </c>
      <c r="J174" s="28"/>
      <c r="K174" s="28"/>
      <c r="L174" s="53"/>
      <c r="M174" s="30">
        <f t="shared" si="14"/>
        <v>17.45</v>
      </c>
      <c r="N174" s="30">
        <f t="shared" si="15"/>
        <v>15.600000000000001</v>
      </c>
      <c r="O174" s="30">
        <f t="shared" si="12"/>
        <v>16.850000000000001</v>
      </c>
      <c r="P174" s="30">
        <f t="shared" si="16"/>
        <v>18.45</v>
      </c>
      <c r="Q174" s="30"/>
      <c r="R174" s="51">
        <f t="shared" si="17"/>
        <v>18.850000000000001</v>
      </c>
    </row>
    <row r="175" spans="1:18" s="2" customFormat="1" ht="18" customHeight="1" x14ac:dyDescent="0.25">
      <c r="A175" s="5" t="s">
        <v>354</v>
      </c>
      <c r="B175" s="1" t="s">
        <v>23</v>
      </c>
      <c r="C175" s="3" t="s">
        <v>355</v>
      </c>
      <c r="D175" s="26">
        <v>6</v>
      </c>
      <c r="E175" s="27">
        <v>5</v>
      </c>
      <c r="F175" s="26">
        <v>6</v>
      </c>
      <c r="G175" s="28"/>
      <c r="H175" s="28"/>
      <c r="I175" s="28"/>
      <c r="J175" s="28">
        <v>4.5</v>
      </c>
      <c r="K175" s="28">
        <v>6.5</v>
      </c>
      <c r="L175" s="53">
        <v>5.5</v>
      </c>
      <c r="M175" s="30"/>
      <c r="N175" s="30"/>
      <c r="O175" s="30">
        <f t="shared" si="12"/>
        <v>17</v>
      </c>
      <c r="P175" s="30"/>
      <c r="Q175" s="30">
        <f t="shared" si="13"/>
        <v>17</v>
      </c>
      <c r="R175" s="51"/>
    </row>
    <row r="176" spans="1:18" s="2" customFormat="1" ht="18" customHeight="1" x14ac:dyDescent="0.25">
      <c r="A176" s="5" t="s">
        <v>356</v>
      </c>
      <c r="B176" s="1" t="s">
        <v>20</v>
      </c>
      <c r="C176" s="3" t="s">
        <v>357</v>
      </c>
      <c r="D176" s="26">
        <v>6.4</v>
      </c>
      <c r="E176" s="27">
        <v>5.8</v>
      </c>
      <c r="F176" s="26">
        <v>6</v>
      </c>
      <c r="G176" s="28"/>
      <c r="H176" s="28"/>
      <c r="I176" s="28"/>
      <c r="J176" s="28">
        <v>5</v>
      </c>
      <c r="K176" s="28">
        <v>5.75</v>
      </c>
      <c r="L176" s="53">
        <v>2.5</v>
      </c>
      <c r="M176" s="30"/>
      <c r="N176" s="30"/>
      <c r="O176" s="30">
        <f t="shared" si="12"/>
        <v>18.2</v>
      </c>
      <c r="P176" s="30"/>
      <c r="Q176" s="30">
        <f t="shared" si="13"/>
        <v>16.75</v>
      </c>
      <c r="R176" s="51"/>
    </row>
    <row r="177" spans="1:18" s="2" customFormat="1" ht="18" customHeight="1" x14ac:dyDescent="0.25">
      <c r="A177" s="5" t="s">
        <v>358</v>
      </c>
      <c r="B177" s="1" t="s">
        <v>11</v>
      </c>
      <c r="C177" s="3" t="s">
        <v>359</v>
      </c>
      <c r="D177" s="26">
        <v>6.2</v>
      </c>
      <c r="E177" s="27">
        <v>4.8</v>
      </c>
      <c r="F177" s="26">
        <v>7.25</v>
      </c>
      <c r="G177" s="28"/>
      <c r="H177" s="28"/>
      <c r="I177" s="28"/>
      <c r="J177" s="28">
        <v>6.25</v>
      </c>
      <c r="K177" s="28">
        <v>5.25</v>
      </c>
      <c r="L177" s="53">
        <v>5.75</v>
      </c>
      <c r="M177" s="30"/>
      <c r="N177" s="30"/>
      <c r="O177" s="30">
        <f t="shared" si="12"/>
        <v>18.25</v>
      </c>
      <c r="P177" s="30"/>
      <c r="Q177" s="30">
        <f t="shared" si="13"/>
        <v>18.75</v>
      </c>
      <c r="R177" s="51"/>
    </row>
    <row r="178" spans="1:18" s="2" customFormat="1" ht="18" customHeight="1" x14ac:dyDescent="0.25">
      <c r="A178" s="5" t="s">
        <v>360</v>
      </c>
      <c r="B178" s="1" t="s">
        <v>17</v>
      </c>
      <c r="C178" s="3" t="s">
        <v>361</v>
      </c>
      <c r="D178" s="26">
        <v>5.4</v>
      </c>
      <c r="E178" s="27">
        <v>4.2</v>
      </c>
      <c r="F178" s="26">
        <v>6</v>
      </c>
      <c r="G178" s="28"/>
      <c r="H178" s="28"/>
      <c r="I178" s="28"/>
      <c r="J178" s="28">
        <v>6.5</v>
      </c>
      <c r="K178" s="28">
        <v>6.5</v>
      </c>
      <c r="L178" s="53">
        <v>5.75</v>
      </c>
      <c r="M178" s="30"/>
      <c r="N178" s="30"/>
      <c r="O178" s="30">
        <f t="shared" si="12"/>
        <v>15.600000000000001</v>
      </c>
      <c r="P178" s="30"/>
      <c r="Q178" s="30">
        <f t="shared" si="13"/>
        <v>19</v>
      </c>
      <c r="R178" s="51"/>
    </row>
    <row r="179" spans="1:18" s="2" customFormat="1" ht="18" customHeight="1" x14ac:dyDescent="0.25">
      <c r="A179" s="5" t="s">
        <v>362</v>
      </c>
      <c r="B179" s="1" t="s">
        <v>17</v>
      </c>
      <c r="C179" s="3" t="s">
        <v>363</v>
      </c>
      <c r="D179" s="26">
        <v>5.2</v>
      </c>
      <c r="E179" s="27">
        <v>5.2</v>
      </c>
      <c r="F179" s="26">
        <v>6.5</v>
      </c>
      <c r="G179" s="28"/>
      <c r="H179" s="28"/>
      <c r="I179" s="28"/>
      <c r="J179" s="28">
        <v>5</v>
      </c>
      <c r="K179" s="28">
        <v>5.5</v>
      </c>
      <c r="L179" s="53">
        <v>5.25</v>
      </c>
      <c r="M179" s="30"/>
      <c r="N179" s="30"/>
      <c r="O179" s="30">
        <f t="shared" si="12"/>
        <v>16.899999999999999</v>
      </c>
      <c r="P179" s="30"/>
      <c r="Q179" s="30">
        <f t="shared" si="13"/>
        <v>17</v>
      </c>
      <c r="R179" s="51"/>
    </row>
    <row r="180" spans="1:18" s="2" customFormat="1" ht="18" customHeight="1" x14ac:dyDescent="0.25">
      <c r="A180" s="5" t="s">
        <v>364</v>
      </c>
      <c r="B180" s="1" t="s">
        <v>59</v>
      </c>
      <c r="C180" s="3" t="s">
        <v>365</v>
      </c>
      <c r="D180" s="26">
        <v>5.6</v>
      </c>
      <c r="E180" s="27">
        <v>4</v>
      </c>
      <c r="F180" s="26">
        <v>6.75</v>
      </c>
      <c r="G180" s="28"/>
      <c r="H180" s="28"/>
      <c r="I180" s="28"/>
      <c r="J180" s="28">
        <v>5.75</v>
      </c>
      <c r="K180" s="28">
        <v>4.25</v>
      </c>
      <c r="L180" s="53">
        <v>4.5</v>
      </c>
      <c r="M180" s="30"/>
      <c r="N180" s="30"/>
      <c r="O180" s="30">
        <f t="shared" si="12"/>
        <v>16.350000000000001</v>
      </c>
      <c r="P180" s="30"/>
      <c r="Q180" s="30">
        <f t="shared" si="13"/>
        <v>16.75</v>
      </c>
      <c r="R180" s="51"/>
    </row>
    <row r="181" spans="1:18" s="2" customFormat="1" ht="18" customHeight="1" x14ac:dyDescent="0.25">
      <c r="A181" s="5" t="s">
        <v>366</v>
      </c>
      <c r="B181" s="1" t="s">
        <v>11</v>
      </c>
      <c r="C181" s="3" t="s">
        <v>367</v>
      </c>
      <c r="D181" s="26">
        <v>6.2</v>
      </c>
      <c r="E181" s="27">
        <v>5.4</v>
      </c>
      <c r="F181" s="26">
        <v>7.25</v>
      </c>
      <c r="G181" s="28"/>
      <c r="H181" s="28"/>
      <c r="I181" s="28"/>
      <c r="J181" s="28">
        <v>7.5</v>
      </c>
      <c r="K181" s="28">
        <v>6</v>
      </c>
      <c r="L181" s="53">
        <v>5</v>
      </c>
      <c r="M181" s="30"/>
      <c r="N181" s="30"/>
      <c r="O181" s="30">
        <f t="shared" si="12"/>
        <v>18.850000000000001</v>
      </c>
      <c r="P181" s="30"/>
      <c r="Q181" s="30">
        <f t="shared" si="13"/>
        <v>20.75</v>
      </c>
      <c r="R181" s="51"/>
    </row>
    <row r="182" spans="1:18" s="2" customFormat="1" ht="18" customHeight="1" x14ac:dyDescent="0.25">
      <c r="A182" s="5" t="s">
        <v>368</v>
      </c>
      <c r="B182" s="1" t="s">
        <v>11</v>
      </c>
      <c r="C182" s="3" t="s">
        <v>369</v>
      </c>
      <c r="D182" s="26">
        <v>5</v>
      </c>
      <c r="E182" s="27">
        <v>4.2</v>
      </c>
      <c r="F182" s="26">
        <v>7.5</v>
      </c>
      <c r="G182" s="28"/>
      <c r="H182" s="28"/>
      <c r="I182" s="28"/>
      <c r="J182" s="28">
        <v>6.75</v>
      </c>
      <c r="K182" s="28">
        <v>5.5</v>
      </c>
      <c r="L182" s="53">
        <v>5.25</v>
      </c>
      <c r="M182" s="30"/>
      <c r="N182" s="30"/>
      <c r="O182" s="30">
        <f t="shared" si="12"/>
        <v>16.7</v>
      </c>
      <c r="P182" s="30"/>
      <c r="Q182" s="30">
        <f t="shared" si="13"/>
        <v>19.75</v>
      </c>
      <c r="R182" s="51"/>
    </row>
    <row r="183" spans="1:18" s="2" customFormat="1" ht="18" customHeight="1" x14ac:dyDescent="0.25">
      <c r="A183" s="5" t="s">
        <v>370</v>
      </c>
      <c r="B183" s="1" t="s">
        <v>23</v>
      </c>
      <c r="C183" s="3" t="s">
        <v>371</v>
      </c>
      <c r="D183" s="26">
        <v>6</v>
      </c>
      <c r="E183" s="27">
        <v>5.2</v>
      </c>
      <c r="F183" s="26">
        <v>7</v>
      </c>
      <c r="G183" s="28"/>
      <c r="H183" s="28"/>
      <c r="I183" s="28"/>
      <c r="J183" s="28">
        <v>7</v>
      </c>
      <c r="K183" s="28">
        <v>5.75</v>
      </c>
      <c r="L183" s="53">
        <v>5.25</v>
      </c>
      <c r="M183" s="30"/>
      <c r="N183" s="30"/>
      <c r="O183" s="30">
        <f t="shared" si="12"/>
        <v>18.2</v>
      </c>
      <c r="P183" s="30"/>
      <c r="Q183" s="30">
        <f t="shared" si="13"/>
        <v>19.75</v>
      </c>
      <c r="R183" s="51"/>
    </row>
    <row r="184" spans="1:18" s="2" customFormat="1" ht="18" customHeight="1" x14ac:dyDescent="0.25">
      <c r="A184" s="5" t="s">
        <v>372</v>
      </c>
      <c r="B184" s="1" t="s">
        <v>23</v>
      </c>
      <c r="C184" s="3" t="s">
        <v>373</v>
      </c>
      <c r="D184" s="26">
        <v>5.2</v>
      </c>
      <c r="E184" s="27">
        <v>5.8</v>
      </c>
      <c r="F184" s="26">
        <v>6</v>
      </c>
      <c r="G184" s="28"/>
      <c r="H184" s="28"/>
      <c r="I184" s="28"/>
      <c r="J184" s="28">
        <v>6</v>
      </c>
      <c r="K184" s="28">
        <v>5.5</v>
      </c>
      <c r="L184" s="53">
        <v>5</v>
      </c>
      <c r="M184" s="30"/>
      <c r="N184" s="30"/>
      <c r="O184" s="30">
        <f t="shared" si="12"/>
        <v>17</v>
      </c>
      <c r="P184" s="30"/>
      <c r="Q184" s="30">
        <f t="shared" si="13"/>
        <v>17.5</v>
      </c>
      <c r="R184" s="51"/>
    </row>
    <row r="185" spans="1:18" s="2" customFormat="1" ht="18" customHeight="1" x14ac:dyDescent="0.25">
      <c r="A185" s="5" t="s">
        <v>374</v>
      </c>
      <c r="B185" s="1" t="s">
        <v>14</v>
      </c>
      <c r="C185" s="3" t="s">
        <v>375</v>
      </c>
      <c r="D185" s="26">
        <v>7.4</v>
      </c>
      <c r="E185" s="27">
        <v>4.8</v>
      </c>
      <c r="F185" s="26">
        <v>5</v>
      </c>
      <c r="G185" s="28">
        <v>7.5</v>
      </c>
      <c r="H185" s="28">
        <v>7.25</v>
      </c>
      <c r="I185" s="28">
        <v>5.75</v>
      </c>
      <c r="J185" s="28"/>
      <c r="K185" s="28"/>
      <c r="L185" s="53"/>
      <c r="M185" s="30">
        <f t="shared" si="14"/>
        <v>22.15</v>
      </c>
      <c r="N185" s="30">
        <f t="shared" si="15"/>
        <v>19.7</v>
      </c>
      <c r="O185" s="30">
        <f t="shared" si="12"/>
        <v>17.2</v>
      </c>
      <c r="P185" s="30">
        <f t="shared" si="16"/>
        <v>20.399999999999999</v>
      </c>
      <c r="Q185" s="30"/>
      <c r="R185" s="51">
        <f t="shared" si="17"/>
        <v>19.45</v>
      </c>
    </row>
    <row r="186" spans="1:18" s="2" customFormat="1" ht="18" customHeight="1" x14ac:dyDescent="0.25">
      <c r="A186" s="5" t="s">
        <v>376</v>
      </c>
      <c r="B186" s="1" t="s">
        <v>11</v>
      </c>
      <c r="C186" s="3" t="s">
        <v>377</v>
      </c>
      <c r="D186" s="26">
        <v>7.4</v>
      </c>
      <c r="E186" s="27">
        <v>4.5999999999999996</v>
      </c>
      <c r="F186" s="26">
        <v>6.75</v>
      </c>
      <c r="G186" s="28"/>
      <c r="H186" s="28"/>
      <c r="I186" s="28"/>
      <c r="J186" s="28">
        <v>5</v>
      </c>
      <c r="K186" s="28">
        <v>5</v>
      </c>
      <c r="L186" s="53">
        <v>4</v>
      </c>
      <c r="M186" s="30"/>
      <c r="N186" s="30"/>
      <c r="O186" s="30">
        <f t="shared" si="12"/>
        <v>18.75</v>
      </c>
      <c r="P186" s="30"/>
      <c r="Q186" s="30">
        <f t="shared" si="13"/>
        <v>16.75</v>
      </c>
      <c r="R186" s="51"/>
    </row>
    <row r="187" spans="1:18" s="2" customFormat="1" ht="18" customHeight="1" x14ac:dyDescent="0.25">
      <c r="A187" s="5" t="s">
        <v>378</v>
      </c>
      <c r="B187" s="1" t="s">
        <v>20</v>
      </c>
      <c r="C187" s="3" t="s">
        <v>379</v>
      </c>
      <c r="D187" s="26">
        <v>5.4</v>
      </c>
      <c r="E187" s="27">
        <v>4.8</v>
      </c>
      <c r="F187" s="26">
        <v>5.25</v>
      </c>
      <c r="G187" s="28"/>
      <c r="H187" s="28"/>
      <c r="I187" s="28"/>
      <c r="J187" s="28">
        <v>4.75</v>
      </c>
      <c r="K187" s="28">
        <v>6</v>
      </c>
      <c r="L187" s="53">
        <v>5</v>
      </c>
      <c r="M187" s="30"/>
      <c r="N187" s="30"/>
      <c r="O187" s="30">
        <f t="shared" si="12"/>
        <v>15.45</v>
      </c>
      <c r="P187" s="30"/>
      <c r="Q187" s="30">
        <f t="shared" si="13"/>
        <v>16</v>
      </c>
      <c r="R187" s="51"/>
    </row>
    <row r="188" spans="1:18" s="2" customFormat="1" ht="18" customHeight="1" x14ac:dyDescent="0.25">
      <c r="A188" s="5" t="s">
        <v>380</v>
      </c>
      <c r="B188" s="1" t="s">
        <v>20</v>
      </c>
      <c r="C188" s="3" t="s">
        <v>381</v>
      </c>
      <c r="D188" s="26">
        <v>5</v>
      </c>
      <c r="E188" s="27">
        <v>5</v>
      </c>
      <c r="F188" s="26">
        <v>5.5</v>
      </c>
      <c r="G188" s="28"/>
      <c r="H188" s="28"/>
      <c r="I188" s="28"/>
      <c r="J188" s="28">
        <v>5.25</v>
      </c>
      <c r="K188" s="28">
        <v>5.75</v>
      </c>
      <c r="L188" s="53">
        <v>4</v>
      </c>
      <c r="M188" s="30"/>
      <c r="N188" s="30"/>
      <c r="O188" s="30">
        <f t="shared" si="12"/>
        <v>15.5</v>
      </c>
      <c r="P188" s="30"/>
      <c r="Q188" s="30">
        <f t="shared" si="13"/>
        <v>16.5</v>
      </c>
      <c r="R188" s="51"/>
    </row>
    <row r="189" spans="1:18" s="2" customFormat="1" ht="18" customHeight="1" x14ac:dyDescent="0.25">
      <c r="A189" s="5" t="s">
        <v>382</v>
      </c>
      <c r="B189" s="1" t="s">
        <v>59</v>
      </c>
      <c r="C189" s="3" t="s">
        <v>383</v>
      </c>
      <c r="D189" s="26">
        <v>4.8</v>
      </c>
      <c r="E189" s="27">
        <v>5.2</v>
      </c>
      <c r="F189" s="26">
        <v>6</v>
      </c>
      <c r="G189" s="28"/>
      <c r="H189" s="28"/>
      <c r="I189" s="28"/>
      <c r="J189" s="28">
        <v>3.75</v>
      </c>
      <c r="K189" s="28">
        <v>5.75</v>
      </c>
      <c r="L189" s="53">
        <v>5.25</v>
      </c>
      <c r="M189" s="30"/>
      <c r="N189" s="30"/>
      <c r="O189" s="30">
        <f t="shared" si="12"/>
        <v>16</v>
      </c>
      <c r="P189" s="30"/>
      <c r="Q189" s="30">
        <f t="shared" si="13"/>
        <v>15.5</v>
      </c>
      <c r="R189" s="51"/>
    </row>
    <row r="190" spans="1:18" s="2" customFormat="1" ht="18" customHeight="1" x14ac:dyDescent="0.25">
      <c r="A190" s="5" t="s">
        <v>384</v>
      </c>
      <c r="B190" s="1" t="s">
        <v>23</v>
      </c>
      <c r="C190" s="3" t="s">
        <v>385</v>
      </c>
      <c r="D190" s="26">
        <v>5.8</v>
      </c>
      <c r="E190" s="27">
        <v>5.4</v>
      </c>
      <c r="F190" s="26">
        <v>6.25</v>
      </c>
      <c r="G190" s="28"/>
      <c r="H190" s="28"/>
      <c r="I190" s="28"/>
      <c r="J190" s="28">
        <v>5</v>
      </c>
      <c r="K190" s="28">
        <v>6</v>
      </c>
      <c r="L190" s="53">
        <v>4.75</v>
      </c>
      <c r="M190" s="30"/>
      <c r="N190" s="30"/>
      <c r="O190" s="30">
        <f t="shared" si="12"/>
        <v>17.45</v>
      </c>
      <c r="P190" s="30"/>
      <c r="Q190" s="30">
        <f t="shared" si="13"/>
        <v>17.25</v>
      </c>
      <c r="R190" s="51"/>
    </row>
    <row r="191" spans="1:18" s="2" customFormat="1" ht="18" customHeight="1" x14ac:dyDescent="0.25">
      <c r="A191" s="5" t="s">
        <v>386</v>
      </c>
      <c r="B191" s="1" t="s">
        <v>23</v>
      </c>
      <c r="C191" s="3" t="s">
        <v>387</v>
      </c>
      <c r="D191" s="26">
        <v>5.4</v>
      </c>
      <c r="E191" s="27">
        <v>5.2</v>
      </c>
      <c r="F191" s="26">
        <v>6</v>
      </c>
      <c r="G191" s="28"/>
      <c r="H191" s="28"/>
      <c r="I191" s="28"/>
      <c r="J191" s="28">
        <v>5.5</v>
      </c>
      <c r="K191" s="28">
        <v>6.5</v>
      </c>
      <c r="L191" s="53">
        <v>5</v>
      </c>
      <c r="M191" s="30"/>
      <c r="N191" s="30"/>
      <c r="O191" s="30">
        <f t="shared" si="12"/>
        <v>16.600000000000001</v>
      </c>
      <c r="P191" s="30"/>
      <c r="Q191" s="30">
        <f t="shared" si="13"/>
        <v>18</v>
      </c>
      <c r="R191" s="51"/>
    </row>
    <row r="192" spans="1:18" s="2" customFormat="1" ht="18" customHeight="1" x14ac:dyDescent="0.25">
      <c r="A192" s="5" t="s">
        <v>388</v>
      </c>
      <c r="B192" s="1" t="s">
        <v>23</v>
      </c>
      <c r="C192" s="3" t="s">
        <v>389</v>
      </c>
      <c r="D192" s="26">
        <v>4</v>
      </c>
      <c r="E192" s="27">
        <v>5.8</v>
      </c>
      <c r="F192" s="26">
        <v>5.5</v>
      </c>
      <c r="G192" s="28"/>
      <c r="H192" s="28"/>
      <c r="I192" s="28"/>
      <c r="J192" s="28">
        <v>4.5</v>
      </c>
      <c r="K192" s="28">
        <v>6.75</v>
      </c>
      <c r="L192" s="53">
        <v>5</v>
      </c>
      <c r="M192" s="30"/>
      <c r="N192" s="30"/>
      <c r="O192" s="30">
        <f t="shared" si="12"/>
        <v>15.3</v>
      </c>
      <c r="P192" s="30"/>
      <c r="Q192" s="30">
        <f t="shared" si="13"/>
        <v>16.75</v>
      </c>
      <c r="R192" s="51"/>
    </row>
    <row r="193" spans="1:18" s="2" customFormat="1" ht="18" customHeight="1" x14ac:dyDescent="0.25">
      <c r="A193" s="5" t="s">
        <v>390</v>
      </c>
      <c r="B193" s="1" t="s">
        <v>11</v>
      </c>
      <c r="C193" s="3" t="s">
        <v>391</v>
      </c>
      <c r="D193" s="26">
        <v>6.8</v>
      </c>
      <c r="E193" s="27">
        <v>5.4</v>
      </c>
      <c r="F193" s="26">
        <v>7.75</v>
      </c>
      <c r="G193" s="28"/>
      <c r="H193" s="28"/>
      <c r="I193" s="28"/>
      <c r="J193" s="28">
        <v>5.75</v>
      </c>
      <c r="K193" s="28">
        <v>6.75</v>
      </c>
      <c r="L193" s="53">
        <v>4</v>
      </c>
      <c r="M193" s="30"/>
      <c r="N193" s="30"/>
      <c r="O193" s="30">
        <f t="shared" si="12"/>
        <v>19.95</v>
      </c>
      <c r="P193" s="30"/>
      <c r="Q193" s="30">
        <f t="shared" si="13"/>
        <v>20.25</v>
      </c>
      <c r="R193" s="51"/>
    </row>
    <row r="194" spans="1:18" s="2" customFormat="1" ht="18" customHeight="1" x14ac:dyDescent="0.25">
      <c r="A194" s="5" t="s">
        <v>392</v>
      </c>
      <c r="B194" s="1" t="s">
        <v>59</v>
      </c>
      <c r="C194" s="3" t="s">
        <v>393</v>
      </c>
      <c r="D194" s="26">
        <v>6.6</v>
      </c>
      <c r="E194" s="27">
        <v>5</v>
      </c>
      <c r="F194" s="26">
        <v>6.25</v>
      </c>
      <c r="G194" s="28"/>
      <c r="H194" s="28"/>
      <c r="I194" s="28"/>
      <c r="J194" s="28">
        <v>4</v>
      </c>
      <c r="K194" s="28">
        <v>4.5</v>
      </c>
      <c r="L194" s="53">
        <v>5.25</v>
      </c>
      <c r="M194" s="30"/>
      <c r="N194" s="30"/>
      <c r="O194" s="30">
        <f t="shared" si="12"/>
        <v>17.850000000000001</v>
      </c>
      <c r="P194" s="30"/>
      <c r="Q194" s="30">
        <f t="shared" si="13"/>
        <v>14.75</v>
      </c>
      <c r="R194" s="51"/>
    </row>
    <row r="195" spans="1:18" s="2" customFormat="1" ht="18" customHeight="1" x14ac:dyDescent="0.25">
      <c r="A195" s="5" t="s">
        <v>394</v>
      </c>
      <c r="B195" s="1" t="s">
        <v>17</v>
      </c>
      <c r="C195" s="3" t="s">
        <v>395</v>
      </c>
      <c r="D195" s="26">
        <v>2.6</v>
      </c>
      <c r="E195" s="27">
        <v>4</v>
      </c>
      <c r="F195" s="26">
        <v>6</v>
      </c>
      <c r="G195" s="28"/>
      <c r="H195" s="28"/>
      <c r="I195" s="28"/>
      <c r="J195" s="28">
        <v>5.75</v>
      </c>
      <c r="K195" s="28">
        <v>5.5</v>
      </c>
      <c r="L195" s="53">
        <v>5.25</v>
      </c>
      <c r="M195" s="30"/>
      <c r="N195" s="30"/>
      <c r="O195" s="30">
        <f t="shared" si="12"/>
        <v>12.6</v>
      </c>
      <c r="P195" s="30"/>
      <c r="Q195" s="30">
        <f t="shared" si="13"/>
        <v>17.25</v>
      </c>
      <c r="R195" s="51"/>
    </row>
    <row r="196" spans="1:18" s="2" customFormat="1" ht="18" customHeight="1" x14ac:dyDescent="0.25">
      <c r="A196" s="5" t="s">
        <v>396</v>
      </c>
      <c r="B196" s="1" t="s">
        <v>23</v>
      </c>
      <c r="C196" s="3" t="s">
        <v>397</v>
      </c>
      <c r="D196" s="26">
        <v>6.2</v>
      </c>
      <c r="E196" s="27">
        <v>4.2</v>
      </c>
      <c r="F196" s="26">
        <v>6</v>
      </c>
      <c r="G196" s="28"/>
      <c r="H196" s="28"/>
      <c r="I196" s="28"/>
      <c r="J196" s="28">
        <v>6.75</v>
      </c>
      <c r="K196" s="28">
        <v>5</v>
      </c>
      <c r="L196" s="53">
        <v>4.75</v>
      </c>
      <c r="M196" s="30"/>
      <c r="N196" s="30"/>
      <c r="O196" s="30">
        <f t="shared" si="12"/>
        <v>16.399999999999999</v>
      </c>
      <c r="P196" s="30"/>
      <c r="Q196" s="30">
        <f t="shared" si="13"/>
        <v>17.75</v>
      </c>
      <c r="R196" s="51"/>
    </row>
    <row r="197" spans="1:18" s="2" customFormat="1" ht="18" customHeight="1" x14ac:dyDescent="0.25">
      <c r="A197" s="5" t="s">
        <v>398</v>
      </c>
      <c r="B197" s="1" t="s">
        <v>14</v>
      </c>
      <c r="C197" s="3" t="s">
        <v>399</v>
      </c>
      <c r="D197" s="26">
        <v>7.2</v>
      </c>
      <c r="E197" s="27">
        <v>5.2</v>
      </c>
      <c r="F197" s="26">
        <v>7</v>
      </c>
      <c r="G197" s="28">
        <v>5.25</v>
      </c>
      <c r="H197" s="28">
        <v>4.25</v>
      </c>
      <c r="I197" s="28">
        <v>6</v>
      </c>
      <c r="J197" s="28"/>
      <c r="K197" s="28"/>
      <c r="L197" s="53"/>
      <c r="M197" s="30">
        <f t="shared" ref="M197:M227" si="18">D197+G197+H197</f>
        <v>16.7</v>
      </c>
      <c r="N197" s="30">
        <f t="shared" ref="N197:N227" si="19">D197+E197+G197</f>
        <v>17.649999999999999</v>
      </c>
      <c r="O197" s="30">
        <f t="shared" ref="O197:O232" si="20">D197+E197+F197</f>
        <v>19.399999999999999</v>
      </c>
      <c r="P197" s="30">
        <f t="shared" ref="P197:P227" si="21">D197+H197+I197</f>
        <v>17.45</v>
      </c>
      <c r="Q197" s="30"/>
      <c r="R197" s="51">
        <f t="shared" ref="R197:R232" si="22">SUM(D197,E197,H197)</f>
        <v>16.649999999999999</v>
      </c>
    </row>
    <row r="198" spans="1:18" s="2" customFormat="1" ht="18" customHeight="1" x14ac:dyDescent="0.25">
      <c r="A198" s="5" t="s">
        <v>400</v>
      </c>
      <c r="B198" s="1" t="s">
        <v>17</v>
      </c>
      <c r="C198" s="3" t="s">
        <v>401</v>
      </c>
      <c r="D198" s="26">
        <v>6.6</v>
      </c>
      <c r="E198" s="27">
        <v>5</v>
      </c>
      <c r="F198" s="26">
        <v>6.5</v>
      </c>
      <c r="G198" s="28"/>
      <c r="H198" s="28"/>
      <c r="I198" s="28"/>
      <c r="J198" s="28">
        <v>7.75</v>
      </c>
      <c r="K198" s="28">
        <v>5.25</v>
      </c>
      <c r="L198" s="53">
        <v>6.25</v>
      </c>
      <c r="M198" s="30"/>
      <c r="N198" s="30"/>
      <c r="O198" s="30">
        <f t="shared" si="20"/>
        <v>18.100000000000001</v>
      </c>
      <c r="P198" s="30"/>
      <c r="Q198" s="30">
        <f t="shared" ref="Q198:Q232" si="23">F198+J198+K198</f>
        <v>19.5</v>
      </c>
      <c r="R198" s="51"/>
    </row>
    <row r="199" spans="1:18" s="2" customFormat="1" ht="18" customHeight="1" x14ac:dyDescent="0.25">
      <c r="A199" s="5" t="s">
        <v>402</v>
      </c>
      <c r="B199" s="1" t="s">
        <v>20</v>
      </c>
      <c r="C199" s="3" t="s">
        <v>403</v>
      </c>
      <c r="D199" s="26">
        <v>4.8</v>
      </c>
      <c r="E199" s="27">
        <v>3.8</v>
      </c>
      <c r="F199" s="26">
        <v>6.5</v>
      </c>
      <c r="G199" s="28"/>
      <c r="H199" s="28"/>
      <c r="I199" s="28"/>
      <c r="J199" s="28">
        <v>3.5</v>
      </c>
      <c r="K199" s="28">
        <v>5.25</v>
      </c>
      <c r="L199" s="53">
        <v>3.5</v>
      </c>
      <c r="M199" s="30"/>
      <c r="N199" s="30"/>
      <c r="O199" s="30">
        <f t="shared" si="20"/>
        <v>15.1</v>
      </c>
      <c r="P199" s="30"/>
      <c r="Q199" s="30">
        <f t="shared" si="23"/>
        <v>15.25</v>
      </c>
      <c r="R199" s="51"/>
    </row>
    <row r="200" spans="1:18" s="2" customFormat="1" ht="18" customHeight="1" x14ac:dyDescent="0.25">
      <c r="A200" s="5" t="s">
        <v>404</v>
      </c>
      <c r="B200" s="1" t="s">
        <v>20</v>
      </c>
      <c r="C200" s="3" t="s">
        <v>405</v>
      </c>
      <c r="D200" s="26">
        <v>4.4000000000000004</v>
      </c>
      <c r="E200" s="27">
        <v>3.4</v>
      </c>
      <c r="F200" s="26">
        <v>4</v>
      </c>
      <c r="G200" s="28"/>
      <c r="H200" s="28"/>
      <c r="I200" s="28"/>
      <c r="J200" s="28">
        <v>3</v>
      </c>
      <c r="K200" s="28">
        <v>5.5</v>
      </c>
      <c r="L200" s="53">
        <v>4.5</v>
      </c>
      <c r="M200" s="30"/>
      <c r="N200" s="30"/>
      <c r="O200" s="30">
        <f t="shared" si="20"/>
        <v>11.8</v>
      </c>
      <c r="P200" s="30"/>
      <c r="Q200" s="30">
        <f t="shared" si="23"/>
        <v>12.5</v>
      </c>
      <c r="R200" s="51"/>
    </row>
    <row r="201" spans="1:18" s="2" customFormat="1" ht="18" customHeight="1" x14ac:dyDescent="0.25">
      <c r="A201" s="5" t="s">
        <v>406</v>
      </c>
      <c r="B201" s="1" t="s">
        <v>59</v>
      </c>
      <c r="C201" s="3" t="s">
        <v>407</v>
      </c>
      <c r="D201" s="26">
        <v>6.6</v>
      </c>
      <c r="E201" s="27">
        <v>4.5999999999999996</v>
      </c>
      <c r="F201" s="26">
        <v>6.75</v>
      </c>
      <c r="G201" s="28"/>
      <c r="H201" s="28"/>
      <c r="I201" s="28"/>
      <c r="J201" s="28">
        <v>6.75</v>
      </c>
      <c r="K201" s="28">
        <v>7</v>
      </c>
      <c r="L201" s="53">
        <v>4.25</v>
      </c>
      <c r="M201" s="30"/>
      <c r="N201" s="30"/>
      <c r="O201" s="30">
        <f t="shared" si="20"/>
        <v>17.95</v>
      </c>
      <c r="P201" s="30"/>
      <c r="Q201" s="30">
        <f t="shared" si="23"/>
        <v>20.5</v>
      </c>
      <c r="R201" s="51"/>
    </row>
    <row r="202" spans="1:18" s="2" customFormat="1" ht="18" customHeight="1" x14ac:dyDescent="0.25">
      <c r="A202" s="5" t="s">
        <v>408</v>
      </c>
      <c r="B202" s="1" t="s">
        <v>59</v>
      </c>
      <c r="C202" s="3" t="s">
        <v>409</v>
      </c>
      <c r="D202" s="26">
        <v>4.8</v>
      </c>
      <c r="E202" s="27">
        <v>3.8</v>
      </c>
      <c r="F202" s="26">
        <v>5.5</v>
      </c>
      <c r="G202" s="28"/>
      <c r="H202" s="28"/>
      <c r="I202" s="28"/>
      <c r="J202" s="28">
        <v>4.75</v>
      </c>
      <c r="K202" s="28">
        <v>5.25</v>
      </c>
      <c r="L202" s="53">
        <v>5.25</v>
      </c>
      <c r="M202" s="30"/>
      <c r="N202" s="30"/>
      <c r="O202" s="30">
        <f t="shared" si="20"/>
        <v>14.1</v>
      </c>
      <c r="P202" s="30"/>
      <c r="Q202" s="30">
        <f t="shared" si="23"/>
        <v>15.5</v>
      </c>
      <c r="R202" s="51"/>
    </row>
    <row r="203" spans="1:18" s="2" customFormat="1" ht="18" customHeight="1" x14ac:dyDescent="0.25">
      <c r="A203" s="5" t="s">
        <v>410</v>
      </c>
      <c r="B203" s="1" t="s">
        <v>59</v>
      </c>
      <c r="C203" s="3" t="s">
        <v>411</v>
      </c>
      <c r="D203" s="26">
        <v>6</v>
      </c>
      <c r="E203" s="27">
        <v>7</v>
      </c>
      <c r="F203" s="26">
        <v>6</v>
      </c>
      <c r="G203" s="28"/>
      <c r="H203" s="28"/>
      <c r="I203" s="28"/>
      <c r="J203" s="28">
        <v>5.75</v>
      </c>
      <c r="K203" s="28">
        <v>6.25</v>
      </c>
      <c r="L203" s="53">
        <v>3</v>
      </c>
      <c r="M203" s="30"/>
      <c r="N203" s="30"/>
      <c r="O203" s="30">
        <f t="shared" si="20"/>
        <v>19</v>
      </c>
      <c r="P203" s="30"/>
      <c r="Q203" s="30">
        <f t="shared" si="23"/>
        <v>18</v>
      </c>
      <c r="R203" s="51"/>
    </row>
    <row r="204" spans="1:18" s="2" customFormat="1" ht="18" customHeight="1" x14ac:dyDescent="0.25">
      <c r="A204" s="5" t="s">
        <v>412</v>
      </c>
      <c r="B204" s="1" t="s">
        <v>11</v>
      </c>
      <c r="C204" s="3" t="s">
        <v>413</v>
      </c>
      <c r="D204" s="26">
        <v>7.8</v>
      </c>
      <c r="E204" s="27">
        <v>6.6</v>
      </c>
      <c r="F204" s="26">
        <v>8</v>
      </c>
      <c r="G204" s="28"/>
      <c r="H204" s="28"/>
      <c r="I204" s="28"/>
      <c r="J204" s="28">
        <v>4.75</v>
      </c>
      <c r="K204" s="28">
        <v>7.75</v>
      </c>
      <c r="L204" s="53">
        <v>5.5</v>
      </c>
      <c r="M204" s="30"/>
      <c r="N204" s="30"/>
      <c r="O204" s="30">
        <f t="shared" si="20"/>
        <v>22.4</v>
      </c>
      <c r="P204" s="30"/>
      <c r="Q204" s="30">
        <f t="shared" si="23"/>
        <v>20.5</v>
      </c>
      <c r="R204" s="51"/>
    </row>
    <row r="205" spans="1:18" s="2" customFormat="1" ht="18" customHeight="1" x14ac:dyDescent="0.25">
      <c r="A205" s="5" t="s">
        <v>414</v>
      </c>
      <c r="B205" s="1" t="s">
        <v>20</v>
      </c>
      <c r="C205" s="3" t="s">
        <v>415</v>
      </c>
      <c r="D205" s="26">
        <v>5.6</v>
      </c>
      <c r="E205" s="27">
        <v>3.8</v>
      </c>
      <c r="F205" s="26">
        <v>6</v>
      </c>
      <c r="G205" s="28"/>
      <c r="H205" s="28"/>
      <c r="I205" s="28"/>
      <c r="J205" s="28">
        <v>4.25</v>
      </c>
      <c r="K205" s="28">
        <v>5.75</v>
      </c>
      <c r="L205" s="53">
        <v>4.75</v>
      </c>
      <c r="M205" s="30"/>
      <c r="N205" s="30"/>
      <c r="O205" s="30">
        <f t="shared" si="20"/>
        <v>15.399999999999999</v>
      </c>
      <c r="P205" s="30"/>
      <c r="Q205" s="30">
        <f t="shared" si="23"/>
        <v>16</v>
      </c>
      <c r="R205" s="51"/>
    </row>
    <row r="206" spans="1:18" s="2" customFormat="1" ht="18" customHeight="1" x14ac:dyDescent="0.25">
      <c r="A206" s="5" t="s">
        <v>416</v>
      </c>
      <c r="B206" s="1" t="s">
        <v>17</v>
      </c>
      <c r="C206" s="3" t="s">
        <v>417</v>
      </c>
      <c r="D206" s="26">
        <v>4.8</v>
      </c>
      <c r="E206" s="27">
        <v>4.8</v>
      </c>
      <c r="F206" s="26">
        <v>7</v>
      </c>
      <c r="G206" s="28"/>
      <c r="H206" s="28"/>
      <c r="I206" s="28"/>
      <c r="J206" s="28">
        <v>5.25</v>
      </c>
      <c r="K206" s="28">
        <v>5</v>
      </c>
      <c r="L206" s="53">
        <v>5.75</v>
      </c>
      <c r="M206" s="30"/>
      <c r="N206" s="30"/>
      <c r="O206" s="30">
        <f t="shared" si="20"/>
        <v>16.600000000000001</v>
      </c>
      <c r="P206" s="30"/>
      <c r="Q206" s="30">
        <f t="shared" si="23"/>
        <v>17.25</v>
      </c>
      <c r="R206" s="51"/>
    </row>
    <row r="207" spans="1:18" s="2" customFormat="1" ht="18" customHeight="1" x14ac:dyDescent="0.25">
      <c r="A207" s="5" t="s">
        <v>418</v>
      </c>
      <c r="B207" s="1" t="s">
        <v>59</v>
      </c>
      <c r="C207" s="3" t="s">
        <v>419</v>
      </c>
      <c r="D207" s="26">
        <v>6</v>
      </c>
      <c r="E207" s="27">
        <v>3.8</v>
      </c>
      <c r="F207" s="26">
        <v>7</v>
      </c>
      <c r="G207" s="28"/>
      <c r="H207" s="28"/>
      <c r="I207" s="28"/>
      <c r="J207" s="28">
        <v>7</v>
      </c>
      <c r="K207" s="28">
        <v>6.75</v>
      </c>
      <c r="L207" s="53">
        <v>5.25</v>
      </c>
      <c r="M207" s="30"/>
      <c r="N207" s="30"/>
      <c r="O207" s="30">
        <f t="shared" si="20"/>
        <v>16.8</v>
      </c>
      <c r="P207" s="30"/>
      <c r="Q207" s="30">
        <f t="shared" si="23"/>
        <v>20.75</v>
      </c>
      <c r="R207" s="51"/>
    </row>
    <row r="208" spans="1:18" s="2" customFormat="1" ht="18" customHeight="1" x14ac:dyDescent="0.25">
      <c r="A208" s="5" t="s">
        <v>420</v>
      </c>
      <c r="B208" s="1" t="s">
        <v>14</v>
      </c>
      <c r="C208" s="3" t="s">
        <v>421</v>
      </c>
      <c r="D208" s="26">
        <v>5.4</v>
      </c>
      <c r="E208" s="27">
        <v>3.8</v>
      </c>
      <c r="F208" s="26">
        <v>6</v>
      </c>
      <c r="G208" s="28">
        <v>4</v>
      </c>
      <c r="H208" s="28">
        <v>5.5</v>
      </c>
      <c r="I208" s="28">
        <v>7.5</v>
      </c>
      <c r="J208" s="28"/>
      <c r="K208" s="28"/>
      <c r="L208" s="53"/>
      <c r="M208" s="30">
        <f t="shared" si="18"/>
        <v>14.9</v>
      </c>
      <c r="N208" s="30">
        <f t="shared" si="19"/>
        <v>13.2</v>
      </c>
      <c r="O208" s="30">
        <f t="shared" si="20"/>
        <v>15.2</v>
      </c>
      <c r="P208" s="30">
        <f t="shared" si="21"/>
        <v>18.399999999999999</v>
      </c>
      <c r="Q208" s="30"/>
      <c r="R208" s="51">
        <f t="shared" si="22"/>
        <v>14.7</v>
      </c>
    </row>
    <row r="209" spans="1:18" s="2" customFormat="1" ht="18" customHeight="1" x14ac:dyDescent="0.25">
      <c r="A209" s="5" t="s">
        <v>422</v>
      </c>
      <c r="B209" s="1" t="s">
        <v>17</v>
      </c>
      <c r="C209" s="3" t="s">
        <v>423</v>
      </c>
      <c r="D209" s="26">
        <v>5.8</v>
      </c>
      <c r="E209" s="27">
        <v>3.8</v>
      </c>
      <c r="F209" s="26">
        <v>6.75</v>
      </c>
      <c r="G209" s="28"/>
      <c r="H209" s="28"/>
      <c r="I209" s="28"/>
      <c r="J209" s="28">
        <v>6.25</v>
      </c>
      <c r="K209" s="28">
        <v>5.75</v>
      </c>
      <c r="L209" s="53">
        <v>4.25</v>
      </c>
      <c r="M209" s="30"/>
      <c r="N209" s="30"/>
      <c r="O209" s="30">
        <f t="shared" si="20"/>
        <v>16.350000000000001</v>
      </c>
      <c r="P209" s="30"/>
      <c r="Q209" s="30">
        <f t="shared" si="23"/>
        <v>18.75</v>
      </c>
      <c r="R209" s="51"/>
    </row>
    <row r="210" spans="1:18" s="2" customFormat="1" ht="18" customHeight="1" x14ac:dyDescent="0.25">
      <c r="A210" s="5" t="s">
        <v>424</v>
      </c>
      <c r="B210" s="1" t="s">
        <v>20</v>
      </c>
      <c r="C210" s="3" t="s">
        <v>425</v>
      </c>
      <c r="D210" s="26">
        <v>4</v>
      </c>
      <c r="E210" s="27">
        <v>5.4</v>
      </c>
      <c r="F210" s="26">
        <v>6</v>
      </c>
      <c r="G210" s="28"/>
      <c r="H210" s="28"/>
      <c r="I210" s="28"/>
      <c r="J210" s="28">
        <v>5</v>
      </c>
      <c r="K210" s="28">
        <v>5.5</v>
      </c>
      <c r="L210" s="53">
        <v>3.75</v>
      </c>
      <c r="M210" s="30"/>
      <c r="N210" s="30"/>
      <c r="O210" s="30">
        <f t="shared" si="20"/>
        <v>15.4</v>
      </c>
      <c r="P210" s="30"/>
      <c r="Q210" s="30">
        <f t="shared" si="23"/>
        <v>16.5</v>
      </c>
      <c r="R210" s="51"/>
    </row>
    <row r="211" spans="1:18" s="2" customFormat="1" ht="18" customHeight="1" x14ac:dyDescent="0.25">
      <c r="A211" s="5" t="s">
        <v>426</v>
      </c>
      <c r="B211" s="1" t="s">
        <v>14</v>
      </c>
      <c r="C211" s="3" t="s">
        <v>427</v>
      </c>
      <c r="D211" s="26">
        <v>5.8</v>
      </c>
      <c r="E211" s="27">
        <v>6.4</v>
      </c>
      <c r="F211" s="26">
        <v>6.75</v>
      </c>
      <c r="G211" s="28"/>
      <c r="H211" s="28"/>
      <c r="I211" s="28"/>
      <c r="J211" s="28">
        <v>3.75</v>
      </c>
      <c r="K211" s="28">
        <v>6.75</v>
      </c>
      <c r="L211" s="53">
        <v>4.5</v>
      </c>
      <c r="M211" s="30"/>
      <c r="N211" s="30"/>
      <c r="O211" s="30">
        <f t="shared" si="20"/>
        <v>18.95</v>
      </c>
      <c r="P211" s="30"/>
      <c r="Q211" s="30">
        <f t="shared" si="23"/>
        <v>17.25</v>
      </c>
      <c r="R211" s="51"/>
    </row>
    <row r="212" spans="1:18" s="2" customFormat="1" ht="18" customHeight="1" x14ac:dyDescent="0.25">
      <c r="A212" s="5" t="s">
        <v>428</v>
      </c>
      <c r="B212" s="1" t="s">
        <v>23</v>
      </c>
      <c r="C212" s="3" t="s">
        <v>429</v>
      </c>
      <c r="D212" s="26">
        <v>6</v>
      </c>
      <c r="E212" s="27">
        <v>4.8</v>
      </c>
      <c r="F212" s="26">
        <v>7</v>
      </c>
      <c r="G212" s="28"/>
      <c r="H212" s="28"/>
      <c r="I212" s="28"/>
      <c r="J212" s="28">
        <v>5</v>
      </c>
      <c r="K212" s="28">
        <v>5.25</v>
      </c>
      <c r="L212" s="53">
        <v>4.25</v>
      </c>
      <c r="M212" s="30"/>
      <c r="N212" s="30"/>
      <c r="O212" s="30">
        <f t="shared" si="20"/>
        <v>17.8</v>
      </c>
      <c r="P212" s="30"/>
      <c r="Q212" s="30">
        <f t="shared" si="23"/>
        <v>17.25</v>
      </c>
      <c r="R212" s="51"/>
    </row>
    <row r="213" spans="1:18" s="2" customFormat="1" ht="18" customHeight="1" x14ac:dyDescent="0.25">
      <c r="A213" s="5" t="s">
        <v>430</v>
      </c>
      <c r="B213" s="1" t="s">
        <v>14</v>
      </c>
      <c r="C213" s="3" t="s">
        <v>431</v>
      </c>
      <c r="D213" s="26">
        <v>8.8000000000000007</v>
      </c>
      <c r="E213" s="27">
        <v>8</v>
      </c>
      <c r="F213" s="26">
        <v>7</v>
      </c>
      <c r="G213" s="28">
        <v>7.25</v>
      </c>
      <c r="H213" s="28">
        <v>8.75</v>
      </c>
      <c r="I213" s="28">
        <v>8.25</v>
      </c>
      <c r="J213" s="28"/>
      <c r="K213" s="28"/>
      <c r="L213" s="53"/>
      <c r="M213" s="39">
        <f t="shared" si="18"/>
        <v>24.8</v>
      </c>
      <c r="N213" s="39">
        <f t="shared" si="19"/>
        <v>24.05</v>
      </c>
      <c r="O213" s="30">
        <f t="shared" si="20"/>
        <v>23.8</v>
      </c>
      <c r="P213" s="39">
        <f t="shared" si="21"/>
        <v>25.8</v>
      </c>
      <c r="Q213" s="30"/>
      <c r="R213" s="51">
        <f t="shared" si="22"/>
        <v>25.55</v>
      </c>
    </row>
    <row r="214" spans="1:18" s="2" customFormat="1" ht="18" customHeight="1" x14ac:dyDescent="0.25">
      <c r="A214" s="5" t="s">
        <v>432</v>
      </c>
      <c r="B214" s="1" t="s">
        <v>59</v>
      </c>
      <c r="C214" s="3" t="s">
        <v>433</v>
      </c>
      <c r="D214" s="26">
        <v>3.8</v>
      </c>
      <c r="E214" s="27">
        <v>2.6</v>
      </c>
      <c r="F214" s="26">
        <v>7</v>
      </c>
      <c r="G214" s="28"/>
      <c r="H214" s="28"/>
      <c r="I214" s="28"/>
      <c r="J214" s="28">
        <v>7</v>
      </c>
      <c r="K214" s="28">
        <v>6.5</v>
      </c>
      <c r="L214" s="53">
        <v>6.5</v>
      </c>
      <c r="M214" s="30"/>
      <c r="N214" s="30"/>
      <c r="O214" s="30">
        <f t="shared" si="20"/>
        <v>13.4</v>
      </c>
      <c r="P214" s="30"/>
      <c r="Q214" s="30">
        <f t="shared" si="23"/>
        <v>20.5</v>
      </c>
      <c r="R214" s="51"/>
    </row>
    <row r="215" spans="1:18" s="2" customFormat="1" ht="18" customHeight="1" x14ac:dyDescent="0.25">
      <c r="A215" s="5" t="s">
        <v>434</v>
      </c>
      <c r="B215" s="1" t="s">
        <v>11</v>
      </c>
      <c r="C215" s="3" t="s">
        <v>435</v>
      </c>
      <c r="D215" s="26">
        <v>4.4000000000000004</v>
      </c>
      <c r="E215" s="27">
        <v>4.4000000000000004</v>
      </c>
      <c r="F215" s="26">
        <v>6</v>
      </c>
      <c r="G215" s="28"/>
      <c r="H215" s="28"/>
      <c r="I215" s="28"/>
      <c r="J215" s="28">
        <v>5</v>
      </c>
      <c r="K215" s="28">
        <v>6.5</v>
      </c>
      <c r="L215" s="53">
        <v>6.5</v>
      </c>
      <c r="M215" s="30"/>
      <c r="N215" s="30"/>
      <c r="O215" s="30">
        <f t="shared" si="20"/>
        <v>14.8</v>
      </c>
      <c r="P215" s="30"/>
      <c r="Q215" s="30">
        <f t="shared" si="23"/>
        <v>17.5</v>
      </c>
      <c r="R215" s="51"/>
    </row>
    <row r="216" spans="1:18" s="2" customFormat="1" ht="18" customHeight="1" x14ac:dyDescent="0.25">
      <c r="A216" s="5" t="s">
        <v>436</v>
      </c>
      <c r="B216" s="1" t="s">
        <v>20</v>
      </c>
      <c r="C216" s="3" t="s">
        <v>437</v>
      </c>
      <c r="D216" s="26">
        <v>6.8</v>
      </c>
      <c r="E216" s="27">
        <v>4.2</v>
      </c>
      <c r="F216" s="26">
        <v>5.5</v>
      </c>
      <c r="G216" s="28"/>
      <c r="H216" s="28"/>
      <c r="I216" s="28"/>
      <c r="J216" s="28">
        <v>5.75</v>
      </c>
      <c r="K216" s="28">
        <v>6.25</v>
      </c>
      <c r="L216" s="53">
        <v>7</v>
      </c>
      <c r="M216" s="30"/>
      <c r="N216" s="30"/>
      <c r="O216" s="30">
        <f t="shared" si="20"/>
        <v>16.5</v>
      </c>
      <c r="P216" s="30"/>
      <c r="Q216" s="30">
        <f t="shared" si="23"/>
        <v>17.5</v>
      </c>
      <c r="R216" s="51"/>
    </row>
    <row r="217" spans="1:18" s="2" customFormat="1" ht="18" customHeight="1" x14ac:dyDescent="0.25">
      <c r="A217" s="5" t="s">
        <v>438</v>
      </c>
      <c r="B217" s="1" t="s">
        <v>20</v>
      </c>
      <c r="C217" s="3" t="s">
        <v>439</v>
      </c>
      <c r="D217" s="26">
        <v>3.2</v>
      </c>
      <c r="E217" s="27">
        <v>3.8</v>
      </c>
      <c r="F217" s="26">
        <v>6.5</v>
      </c>
      <c r="G217" s="28"/>
      <c r="H217" s="28"/>
      <c r="I217" s="28"/>
      <c r="J217" s="28">
        <v>5.25</v>
      </c>
      <c r="K217" s="28">
        <v>4.75</v>
      </c>
      <c r="L217" s="53">
        <v>6.25</v>
      </c>
      <c r="M217" s="30"/>
      <c r="N217" s="30"/>
      <c r="O217" s="30">
        <f t="shared" si="20"/>
        <v>13.5</v>
      </c>
      <c r="P217" s="30"/>
      <c r="Q217" s="30">
        <f t="shared" si="23"/>
        <v>16.5</v>
      </c>
      <c r="R217" s="51"/>
    </row>
    <row r="218" spans="1:18" s="2" customFormat="1" ht="18" customHeight="1" x14ac:dyDescent="0.25">
      <c r="A218" s="5" t="s">
        <v>440</v>
      </c>
      <c r="B218" s="1" t="s">
        <v>59</v>
      </c>
      <c r="C218" s="3" t="s">
        <v>441</v>
      </c>
      <c r="D218" s="26">
        <v>6.8</v>
      </c>
      <c r="E218" s="27">
        <v>7</v>
      </c>
      <c r="F218" s="26">
        <v>5.75</v>
      </c>
      <c r="G218" s="28"/>
      <c r="H218" s="28"/>
      <c r="I218" s="28"/>
      <c r="J218" s="28">
        <v>5.75</v>
      </c>
      <c r="K218" s="28">
        <v>7</v>
      </c>
      <c r="L218" s="53">
        <v>6.25</v>
      </c>
      <c r="M218" s="30"/>
      <c r="N218" s="30"/>
      <c r="O218" s="30">
        <f t="shared" si="20"/>
        <v>19.55</v>
      </c>
      <c r="P218" s="30"/>
      <c r="Q218" s="30">
        <f t="shared" si="23"/>
        <v>18.5</v>
      </c>
      <c r="R218" s="51"/>
    </row>
    <row r="219" spans="1:18" s="2" customFormat="1" ht="18" customHeight="1" x14ac:dyDescent="0.25">
      <c r="A219" s="5" t="s">
        <v>442</v>
      </c>
      <c r="B219" s="1" t="s">
        <v>11</v>
      </c>
      <c r="C219" s="3" t="s">
        <v>443</v>
      </c>
      <c r="D219" s="26">
        <v>6.4</v>
      </c>
      <c r="E219" s="27">
        <v>6.4</v>
      </c>
      <c r="F219" s="26">
        <v>7</v>
      </c>
      <c r="G219" s="28"/>
      <c r="H219" s="28"/>
      <c r="I219" s="28"/>
      <c r="J219" s="28">
        <v>4.75</v>
      </c>
      <c r="K219" s="28">
        <v>6.75</v>
      </c>
      <c r="L219" s="53">
        <v>3.5</v>
      </c>
      <c r="M219" s="30"/>
      <c r="N219" s="30"/>
      <c r="O219" s="30">
        <f t="shared" si="20"/>
        <v>19.8</v>
      </c>
      <c r="P219" s="30"/>
      <c r="Q219" s="30">
        <f t="shared" si="23"/>
        <v>18.5</v>
      </c>
      <c r="R219" s="51"/>
    </row>
    <row r="220" spans="1:18" s="2" customFormat="1" ht="18" customHeight="1" x14ac:dyDescent="0.25">
      <c r="A220" s="5" t="s">
        <v>444</v>
      </c>
      <c r="B220" s="1" t="s">
        <v>17</v>
      </c>
      <c r="C220" s="3" t="s">
        <v>445</v>
      </c>
      <c r="D220" s="26">
        <v>4.4000000000000004</v>
      </c>
      <c r="E220" s="27">
        <v>4.4000000000000004</v>
      </c>
      <c r="F220" s="26">
        <v>5.75</v>
      </c>
      <c r="G220" s="28"/>
      <c r="H220" s="28"/>
      <c r="I220" s="28"/>
      <c r="J220" s="28">
        <v>5</v>
      </c>
      <c r="K220" s="28">
        <v>6</v>
      </c>
      <c r="L220" s="53">
        <v>4</v>
      </c>
      <c r="M220" s="30"/>
      <c r="N220" s="30"/>
      <c r="O220" s="30">
        <f t="shared" si="20"/>
        <v>14.55</v>
      </c>
      <c r="P220" s="30"/>
      <c r="Q220" s="30">
        <f t="shared" si="23"/>
        <v>16.75</v>
      </c>
      <c r="R220" s="51"/>
    </row>
    <row r="221" spans="1:18" s="2" customFormat="1" ht="18" customHeight="1" x14ac:dyDescent="0.25">
      <c r="A221" s="5" t="s">
        <v>446</v>
      </c>
      <c r="B221" s="1" t="s">
        <v>20</v>
      </c>
      <c r="C221" s="3" t="s">
        <v>447</v>
      </c>
      <c r="D221" s="26">
        <v>5.6</v>
      </c>
      <c r="E221" s="27">
        <v>3.8</v>
      </c>
      <c r="F221" s="26">
        <v>6</v>
      </c>
      <c r="G221" s="28"/>
      <c r="H221" s="28"/>
      <c r="I221" s="28"/>
      <c r="J221" s="28">
        <v>4.5</v>
      </c>
      <c r="K221" s="28">
        <v>5.25</v>
      </c>
      <c r="L221" s="53">
        <v>4.25</v>
      </c>
      <c r="M221" s="30"/>
      <c r="N221" s="30"/>
      <c r="O221" s="30">
        <f t="shared" si="20"/>
        <v>15.399999999999999</v>
      </c>
      <c r="P221" s="30"/>
      <c r="Q221" s="30">
        <f t="shared" si="23"/>
        <v>15.75</v>
      </c>
      <c r="R221" s="51"/>
    </row>
    <row r="222" spans="1:18" s="2" customFormat="1" ht="18" customHeight="1" x14ac:dyDescent="0.25">
      <c r="A222" s="5" t="s">
        <v>448</v>
      </c>
      <c r="B222" s="1" t="s">
        <v>59</v>
      </c>
      <c r="C222" s="3" t="s">
        <v>449</v>
      </c>
      <c r="D222" s="26">
        <v>6.4</v>
      </c>
      <c r="E222" s="27">
        <v>3.4</v>
      </c>
      <c r="F222" s="26">
        <v>6</v>
      </c>
      <c r="G222" s="28"/>
      <c r="H222" s="28"/>
      <c r="I222" s="28"/>
      <c r="J222" s="28">
        <v>6.25</v>
      </c>
      <c r="K222" s="28">
        <v>6.25</v>
      </c>
      <c r="L222" s="53">
        <v>4</v>
      </c>
      <c r="M222" s="30"/>
      <c r="N222" s="30"/>
      <c r="O222" s="30">
        <f t="shared" si="20"/>
        <v>15.8</v>
      </c>
      <c r="P222" s="30"/>
      <c r="Q222" s="30">
        <f t="shared" si="23"/>
        <v>18.5</v>
      </c>
      <c r="R222" s="51"/>
    </row>
    <row r="223" spans="1:18" s="2" customFormat="1" ht="18" customHeight="1" x14ac:dyDescent="0.25">
      <c r="A223" s="5" t="s">
        <v>450</v>
      </c>
      <c r="B223" s="1" t="s">
        <v>59</v>
      </c>
      <c r="C223" s="3" t="s">
        <v>451</v>
      </c>
      <c r="D223" s="26">
        <v>5.8</v>
      </c>
      <c r="E223" s="27">
        <v>3.6</v>
      </c>
      <c r="F223" s="26">
        <v>5</v>
      </c>
      <c r="G223" s="28"/>
      <c r="H223" s="28"/>
      <c r="I223" s="28"/>
      <c r="J223" s="28">
        <v>6.5</v>
      </c>
      <c r="K223" s="28">
        <v>4.5</v>
      </c>
      <c r="L223" s="53">
        <v>4.75</v>
      </c>
      <c r="M223" s="30"/>
      <c r="N223" s="30"/>
      <c r="O223" s="30">
        <f t="shared" si="20"/>
        <v>14.4</v>
      </c>
      <c r="P223" s="30"/>
      <c r="Q223" s="30">
        <f t="shared" si="23"/>
        <v>16</v>
      </c>
      <c r="R223" s="51"/>
    </row>
    <row r="224" spans="1:18" s="2" customFormat="1" ht="18" customHeight="1" x14ac:dyDescent="0.25">
      <c r="A224" s="5" t="s">
        <v>452</v>
      </c>
      <c r="B224" s="1" t="s">
        <v>11</v>
      </c>
      <c r="C224" s="3" t="s">
        <v>453</v>
      </c>
      <c r="D224" s="26">
        <v>7.6</v>
      </c>
      <c r="E224" s="27">
        <v>5.2</v>
      </c>
      <c r="F224" s="26">
        <v>6</v>
      </c>
      <c r="G224" s="28"/>
      <c r="H224" s="28"/>
      <c r="I224" s="28"/>
      <c r="J224" s="28">
        <v>6.5</v>
      </c>
      <c r="K224" s="28">
        <v>6.25</v>
      </c>
      <c r="L224" s="53">
        <v>6</v>
      </c>
      <c r="M224" s="30"/>
      <c r="N224" s="30"/>
      <c r="O224" s="30">
        <f t="shared" si="20"/>
        <v>18.8</v>
      </c>
      <c r="P224" s="30"/>
      <c r="Q224" s="30">
        <f t="shared" si="23"/>
        <v>18.75</v>
      </c>
      <c r="R224" s="51"/>
    </row>
    <row r="225" spans="1:18" s="2" customFormat="1" ht="18" customHeight="1" x14ac:dyDescent="0.25">
      <c r="A225" s="5" t="s">
        <v>454</v>
      </c>
      <c r="B225" s="1" t="s">
        <v>20</v>
      </c>
      <c r="C225" s="3" t="s">
        <v>455</v>
      </c>
      <c r="D225" s="26">
        <v>6</v>
      </c>
      <c r="E225" s="27">
        <v>4</v>
      </c>
      <c r="F225" s="26">
        <v>5.5</v>
      </c>
      <c r="G225" s="28"/>
      <c r="H225" s="28"/>
      <c r="I225" s="28"/>
      <c r="J225" s="28">
        <v>7</v>
      </c>
      <c r="K225" s="28">
        <v>5.5</v>
      </c>
      <c r="L225" s="53">
        <v>5</v>
      </c>
      <c r="M225" s="30"/>
      <c r="N225" s="30"/>
      <c r="O225" s="30">
        <f t="shared" si="20"/>
        <v>15.5</v>
      </c>
      <c r="P225" s="30"/>
      <c r="Q225" s="30">
        <f t="shared" si="23"/>
        <v>18</v>
      </c>
      <c r="R225" s="51"/>
    </row>
    <row r="226" spans="1:18" s="2" customFormat="1" ht="18" customHeight="1" x14ac:dyDescent="0.25">
      <c r="A226" s="5" t="s">
        <v>456</v>
      </c>
      <c r="B226" s="1" t="s">
        <v>20</v>
      </c>
      <c r="C226" s="3" t="s">
        <v>457</v>
      </c>
      <c r="D226" s="26">
        <v>6.2</v>
      </c>
      <c r="E226" s="27">
        <v>5.2</v>
      </c>
      <c r="F226" s="26">
        <v>6</v>
      </c>
      <c r="G226" s="28"/>
      <c r="H226" s="28"/>
      <c r="I226" s="28"/>
      <c r="J226" s="28">
        <v>7.75</v>
      </c>
      <c r="K226" s="28">
        <v>7.75</v>
      </c>
      <c r="L226" s="53">
        <v>6.5</v>
      </c>
      <c r="M226" s="30"/>
      <c r="N226" s="30"/>
      <c r="O226" s="30">
        <f t="shared" si="20"/>
        <v>17.399999999999999</v>
      </c>
      <c r="P226" s="30"/>
      <c r="Q226" s="30">
        <f t="shared" si="23"/>
        <v>21.5</v>
      </c>
      <c r="R226" s="51"/>
    </row>
    <row r="227" spans="1:18" s="2" customFormat="1" ht="18" customHeight="1" x14ac:dyDescent="0.25">
      <c r="A227" s="5" t="s">
        <v>458</v>
      </c>
      <c r="B227" s="1" t="s">
        <v>14</v>
      </c>
      <c r="C227" s="3" t="s">
        <v>459</v>
      </c>
      <c r="D227" s="26">
        <v>7.6</v>
      </c>
      <c r="E227" s="27">
        <v>6</v>
      </c>
      <c r="F227" s="26">
        <v>6</v>
      </c>
      <c r="G227" s="28"/>
      <c r="H227" s="28"/>
      <c r="I227" s="28"/>
      <c r="J227" s="28">
        <v>5.25</v>
      </c>
      <c r="K227" s="28">
        <v>5.75</v>
      </c>
      <c r="L227" s="53">
        <v>6.25</v>
      </c>
      <c r="M227" s="30">
        <f t="shared" si="18"/>
        <v>7.6</v>
      </c>
      <c r="N227" s="30">
        <f t="shared" si="19"/>
        <v>13.6</v>
      </c>
      <c r="O227" s="30">
        <f t="shared" si="20"/>
        <v>19.600000000000001</v>
      </c>
      <c r="P227" s="30">
        <f t="shared" si="21"/>
        <v>7.6</v>
      </c>
      <c r="Q227" s="30"/>
      <c r="R227" s="51"/>
    </row>
    <row r="228" spans="1:18" s="2" customFormat="1" ht="18" customHeight="1" x14ac:dyDescent="0.25">
      <c r="A228" s="5" t="s">
        <v>460</v>
      </c>
      <c r="B228" s="1" t="s">
        <v>23</v>
      </c>
      <c r="C228" s="3" t="s">
        <v>461</v>
      </c>
      <c r="D228" s="26">
        <v>6</v>
      </c>
      <c r="E228" s="27">
        <v>5.4</v>
      </c>
      <c r="F228" s="26">
        <v>6</v>
      </c>
      <c r="G228" s="28"/>
      <c r="H228" s="28"/>
      <c r="I228" s="28"/>
      <c r="J228" s="28">
        <v>7</v>
      </c>
      <c r="K228" s="28">
        <v>5.75</v>
      </c>
      <c r="L228" s="53">
        <v>5.25</v>
      </c>
      <c r="M228" s="30"/>
      <c r="N228" s="30"/>
      <c r="O228" s="30">
        <f t="shared" si="20"/>
        <v>17.399999999999999</v>
      </c>
      <c r="P228" s="30"/>
      <c r="Q228" s="30">
        <f t="shared" si="23"/>
        <v>18.75</v>
      </c>
      <c r="R228" s="51"/>
    </row>
    <row r="229" spans="1:18" s="2" customFormat="1" ht="18" customHeight="1" x14ac:dyDescent="0.25">
      <c r="A229" s="5" t="s">
        <v>462</v>
      </c>
      <c r="B229" s="1" t="s">
        <v>20</v>
      </c>
      <c r="C229" s="15" t="s">
        <v>492</v>
      </c>
      <c r="D229" s="26">
        <v>5.2</v>
      </c>
      <c r="E229" s="27">
        <v>4.4000000000000004</v>
      </c>
      <c r="F229" s="38">
        <v>1</v>
      </c>
      <c r="G229" s="28"/>
      <c r="H229" s="28"/>
      <c r="I229" s="28"/>
      <c r="J229" s="28">
        <v>5</v>
      </c>
      <c r="K229" s="28">
        <v>6.25</v>
      </c>
      <c r="L229" s="53">
        <v>5.75</v>
      </c>
      <c r="M229" s="30"/>
      <c r="N229" s="30"/>
      <c r="O229" s="30">
        <f t="shared" si="20"/>
        <v>10.600000000000001</v>
      </c>
      <c r="P229" s="30"/>
      <c r="Q229" s="30">
        <f t="shared" si="23"/>
        <v>12.25</v>
      </c>
      <c r="R229" s="51"/>
    </row>
    <row r="230" spans="1:18" s="2" customFormat="1" ht="18" customHeight="1" x14ac:dyDescent="0.25">
      <c r="A230" s="5" t="s">
        <v>464</v>
      </c>
      <c r="B230" s="1" t="s">
        <v>17</v>
      </c>
      <c r="C230" s="3" t="s">
        <v>463</v>
      </c>
      <c r="D230" s="26">
        <v>5.6</v>
      </c>
      <c r="E230" s="27">
        <v>4.4000000000000004</v>
      </c>
      <c r="F230" s="26">
        <v>5.25</v>
      </c>
      <c r="G230" s="28"/>
      <c r="H230" s="28"/>
      <c r="I230" s="28"/>
      <c r="J230" s="28">
        <v>5.25</v>
      </c>
      <c r="K230" s="28">
        <v>5.25</v>
      </c>
      <c r="L230" s="53">
        <v>5.5</v>
      </c>
      <c r="M230" s="30"/>
      <c r="N230" s="30"/>
      <c r="O230" s="30">
        <f t="shared" si="20"/>
        <v>15.25</v>
      </c>
      <c r="P230" s="30"/>
      <c r="Q230" s="30">
        <f t="shared" si="23"/>
        <v>15.75</v>
      </c>
      <c r="R230" s="51"/>
    </row>
    <row r="231" spans="1:18" s="2" customFormat="1" ht="18" customHeight="1" x14ac:dyDescent="0.25">
      <c r="A231" s="7" t="s">
        <v>466</v>
      </c>
      <c r="B231" s="8" t="s">
        <v>11</v>
      </c>
      <c r="C231" s="3" t="s">
        <v>465</v>
      </c>
      <c r="D231" s="26">
        <v>7.4</v>
      </c>
      <c r="E231" s="27">
        <v>4.5999999999999996</v>
      </c>
      <c r="F231" s="26">
        <v>5.25</v>
      </c>
      <c r="G231" s="28"/>
      <c r="H231" s="28"/>
      <c r="I231" s="28"/>
      <c r="J231" s="28">
        <v>5</v>
      </c>
      <c r="K231" s="28">
        <v>5.5</v>
      </c>
      <c r="L231" s="53">
        <v>6</v>
      </c>
      <c r="M231" s="30"/>
      <c r="N231" s="30"/>
      <c r="O231" s="30">
        <f t="shared" si="20"/>
        <v>17.25</v>
      </c>
      <c r="P231" s="30"/>
      <c r="Q231" s="31">
        <f t="shared" si="23"/>
        <v>15.75</v>
      </c>
      <c r="R231" s="51"/>
    </row>
    <row r="232" spans="1:18" s="2" customFormat="1" ht="18" customHeight="1" x14ac:dyDescent="0.25">
      <c r="A232" s="7" t="s">
        <v>491</v>
      </c>
      <c r="B232" s="8" t="s">
        <v>11</v>
      </c>
      <c r="C232" s="9" t="s">
        <v>467</v>
      </c>
      <c r="D232" s="40">
        <v>7.2</v>
      </c>
      <c r="E232" s="41">
        <v>5</v>
      </c>
      <c r="F232" s="40">
        <v>7.25</v>
      </c>
      <c r="G232" s="42"/>
      <c r="H232" s="42"/>
      <c r="I232" s="42"/>
      <c r="J232" s="42">
        <v>5</v>
      </c>
      <c r="K232" s="42">
        <v>7</v>
      </c>
      <c r="L232" s="54">
        <v>3.75</v>
      </c>
      <c r="M232" s="30"/>
      <c r="N232" s="30"/>
      <c r="O232" s="30">
        <f t="shared" si="20"/>
        <v>19.45</v>
      </c>
      <c r="P232" s="30"/>
      <c r="Q232" s="30">
        <f t="shared" si="23"/>
        <v>19.25</v>
      </c>
      <c r="R232" s="51"/>
    </row>
    <row r="233" spans="1:18" s="2" customFormat="1" ht="18" customHeight="1" x14ac:dyDescent="0.25">
      <c r="A233" s="47" t="s">
        <v>484</v>
      </c>
      <c r="B233" s="47"/>
      <c r="C233" s="47"/>
      <c r="D233" s="18">
        <f>AVERAGE(D5:D232)</f>
        <v>5.5568281938325956</v>
      </c>
      <c r="E233" s="18">
        <f t="shared" ref="E233:L233" si="24">AVERAGE(E4:E232)</f>
        <v>4.7421052631578942</v>
      </c>
      <c r="F233" s="18">
        <f t="shared" si="24"/>
        <v>6.466814159292035</v>
      </c>
      <c r="G233" s="18">
        <f>AVERAGE(G4:G232)</f>
        <v>5.125</v>
      </c>
      <c r="H233" s="18">
        <f t="shared" si="24"/>
        <v>7.671875</v>
      </c>
      <c r="I233" s="18">
        <f t="shared" si="24"/>
        <v>5.8828125</v>
      </c>
      <c r="J233" s="18">
        <f t="shared" ref="J233" si="25">AVERAGE(J5:J232)</f>
        <v>5.3064102564102562</v>
      </c>
      <c r="K233" s="18">
        <f t="shared" si="24"/>
        <v>5.549489795918368</v>
      </c>
      <c r="L233" s="18">
        <f t="shared" si="24"/>
        <v>4.8201530612244898</v>
      </c>
    </row>
    <row r="234" spans="1:18" ht="15.75" x14ac:dyDescent="0.25">
      <c r="A234" s="47" t="s">
        <v>485</v>
      </c>
      <c r="B234" s="47"/>
      <c r="C234" s="47"/>
      <c r="D234" s="16">
        <f t="shared" ref="D234:L234" si="26">SUM(D4:D232)</f>
        <v>1267.5999999999995</v>
      </c>
      <c r="E234" s="16">
        <f t="shared" si="26"/>
        <v>1081.1999999999998</v>
      </c>
      <c r="F234" s="16">
        <f t="shared" si="26"/>
        <v>1461.5</v>
      </c>
      <c r="G234" s="16">
        <f t="shared" si="26"/>
        <v>164</v>
      </c>
      <c r="H234" s="16">
        <f t="shared" si="26"/>
        <v>245.5</v>
      </c>
      <c r="I234" s="16">
        <f t="shared" si="26"/>
        <v>188.25</v>
      </c>
      <c r="J234" s="16">
        <f t="shared" si="26"/>
        <v>1039.25</v>
      </c>
      <c r="K234" s="16">
        <f t="shared" si="26"/>
        <v>1087.7</v>
      </c>
      <c r="L234" s="16">
        <f t="shared" si="26"/>
        <v>944.75</v>
      </c>
    </row>
    <row r="236" spans="1:18" ht="15.75" x14ac:dyDescent="0.25">
      <c r="B236" s="48"/>
      <c r="C236" s="48"/>
      <c r="D236" s="19" t="s">
        <v>470</v>
      </c>
      <c r="E236" s="19" t="s">
        <v>472</v>
      </c>
      <c r="F236" s="19" t="s">
        <v>471</v>
      </c>
      <c r="G236" s="19" t="s">
        <v>473</v>
      </c>
      <c r="H236" s="19" t="s">
        <v>474</v>
      </c>
      <c r="I236" s="19" t="s">
        <v>475</v>
      </c>
      <c r="J236" s="19" t="s">
        <v>476</v>
      </c>
      <c r="K236" s="19" t="s">
        <v>477</v>
      </c>
      <c r="L236" s="19" t="s">
        <v>9</v>
      </c>
    </row>
    <row r="237" spans="1:18" ht="15.75" x14ac:dyDescent="0.25">
      <c r="B237" s="49" t="s">
        <v>478</v>
      </c>
      <c r="C237" s="50"/>
      <c r="D237" s="20">
        <f>COUNTIF(D4:D232,"&lt;=1")</f>
        <v>0</v>
      </c>
      <c r="E237" s="20">
        <f>COUNTIF(E4:E232,"&lt;=1")</f>
        <v>0</v>
      </c>
      <c r="F237" s="20">
        <f t="shared" ref="F237:L237" si="27">COUNTIF(F4:F232,"&lt;=1")</f>
        <v>1</v>
      </c>
      <c r="G237" s="20">
        <f t="shared" si="27"/>
        <v>0</v>
      </c>
      <c r="H237" s="20">
        <f t="shared" si="27"/>
        <v>0</v>
      </c>
      <c r="I237" s="20">
        <f t="shared" si="27"/>
        <v>0</v>
      </c>
      <c r="J237" s="20">
        <f t="shared" si="27"/>
        <v>0</v>
      </c>
      <c r="K237" s="20">
        <f>COUNTIF(K4:K232,"&lt;=1")</f>
        <v>0</v>
      </c>
      <c r="L237" s="20">
        <f t="shared" si="27"/>
        <v>0</v>
      </c>
    </row>
    <row r="238" spans="1:18" ht="15.75" x14ac:dyDescent="0.25">
      <c r="B238" s="43" t="s">
        <v>479</v>
      </c>
      <c r="C238" s="44"/>
      <c r="D238" s="20" t="str">
        <f>TEXT(COUNTIF(D4:D232,"&lt;5")-D237,"#0")</f>
        <v>75</v>
      </c>
      <c r="E238" s="20" t="str">
        <f>TEXT(COUNTIF(E4:E232,"&lt;5")-E237,"#0")</f>
        <v>142</v>
      </c>
      <c r="F238" s="20" t="str">
        <f t="shared" ref="F238:L238" si="28">TEXT(COUNTIF(F4:F232,"&lt;5")-F237,"#0")</f>
        <v>3</v>
      </c>
      <c r="G238" s="20" t="str">
        <f t="shared" si="28"/>
        <v>16</v>
      </c>
      <c r="H238" s="20" t="str">
        <f t="shared" si="28"/>
        <v>1</v>
      </c>
      <c r="I238" s="20" t="str">
        <f t="shared" si="28"/>
        <v>2</v>
      </c>
      <c r="J238" s="20" t="str">
        <f t="shared" si="28"/>
        <v>71</v>
      </c>
      <c r="K238" s="20" t="str">
        <f>TEXT(COUNTIF(K4:K232,"&lt;5")-K237,"#0")</f>
        <v>47</v>
      </c>
      <c r="L238" s="20" t="str">
        <f t="shared" si="28"/>
        <v>95</v>
      </c>
    </row>
    <row r="239" spans="1:18" ht="15.75" x14ac:dyDescent="0.25">
      <c r="B239" s="43" t="s">
        <v>480</v>
      </c>
      <c r="C239" s="44"/>
      <c r="D239" s="20" t="str">
        <f>TEXT(COUNTIF(D4:D232,"&lt;7")-D237-D238,"#0")</f>
        <v>109</v>
      </c>
      <c r="E239" s="20" t="str">
        <f>TEXT(COUNTIF(E4:E232,"&lt;7")-E237-E238,"#0")</f>
        <v>64</v>
      </c>
      <c r="F239" s="20" t="str">
        <f t="shared" ref="F239:L239" si="29">TEXT(COUNTIF(F4:F232,"&lt;7")-F237-F238,"#0")</f>
        <v>147</v>
      </c>
      <c r="G239" s="20" t="str">
        <f t="shared" si="29"/>
        <v>11</v>
      </c>
      <c r="H239" s="20" t="str">
        <f t="shared" si="29"/>
        <v>5</v>
      </c>
      <c r="I239" s="20" t="str">
        <f t="shared" si="29"/>
        <v>27</v>
      </c>
      <c r="J239" s="20" t="str">
        <f t="shared" si="29"/>
        <v>104</v>
      </c>
      <c r="K239" s="20" t="str">
        <f>TEXT(COUNTIF(K4:K232,"&lt;7")-K237-K238,"#0")</f>
        <v>136</v>
      </c>
      <c r="L239" s="20" t="str">
        <f t="shared" si="29"/>
        <v>99</v>
      </c>
    </row>
    <row r="240" spans="1:18" ht="15.75" x14ac:dyDescent="0.25">
      <c r="B240" s="43" t="s">
        <v>481</v>
      </c>
      <c r="C240" s="44"/>
      <c r="D240" s="20" t="str">
        <f>TEXT(COUNTIF(D4:D232,"&lt;9")-D237-D238-D239,"#0")</f>
        <v>44</v>
      </c>
      <c r="E240" s="20" t="str">
        <f>TEXT(COUNTIF(E4:E232,"&lt;9")-E237-E238-E239,"#0")</f>
        <v>22</v>
      </c>
      <c r="F240" s="20" t="str">
        <f t="shared" ref="F240:L240" si="30">TEXT(COUNTIF(F4:F232,"&lt;9")-F237-F238-F239,"#0")</f>
        <v>75</v>
      </c>
      <c r="G240" s="20" t="str">
        <f t="shared" si="30"/>
        <v>5</v>
      </c>
      <c r="H240" s="20" t="str">
        <f t="shared" si="30"/>
        <v>23</v>
      </c>
      <c r="I240" s="20" t="str">
        <f t="shared" si="30"/>
        <v>3</v>
      </c>
      <c r="J240" s="20" t="str">
        <f t="shared" si="30"/>
        <v>21</v>
      </c>
      <c r="K240" s="20" t="str">
        <f>TEXT(COUNTIF(K4:K232,"&lt;9")-K237-K238-K239,"#0")</f>
        <v>13</v>
      </c>
      <c r="L240" s="20" t="str">
        <f t="shared" si="30"/>
        <v>2</v>
      </c>
    </row>
    <row r="241" spans="2:12" ht="15.75" x14ac:dyDescent="0.25">
      <c r="B241" s="43" t="s">
        <v>482</v>
      </c>
      <c r="C241" s="44"/>
      <c r="D241" s="20" t="str">
        <f>TEXT(COUNTIF(D4:D232,"&gt;=9"),"#0")</f>
        <v>0</v>
      </c>
      <c r="E241" s="20" t="str">
        <f>TEXT(COUNTIF(E4:E232,"&gt;=9"),"#0")</f>
        <v>0</v>
      </c>
      <c r="F241" s="20" t="str">
        <f t="shared" ref="F241:L241" si="31">TEXT(COUNTIF(F4:F232,"&gt;=9"),"#0")</f>
        <v>0</v>
      </c>
      <c r="G241" s="20" t="str">
        <f t="shared" si="31"/>
        <v>0</v>
      </c>
      <c r="H241" s="20" t="str">
        <f t="shared" si="31"/>
        <v>3</v>
      </c>
      <c r="I241" s="20" t="str">
        <f t="shared" si="31"/>
        <v>0</v>
      </c>
      <c r="J241" s="20" t="str">
        <f t="shared" si="31"/>
        <v>0</v>
      </c>
      <c r="K241" s="20" t="str">
        <f>TEXT(COUNTIF(K4:K232,"&gt;=9"),"#0")</f>
        <v>0</v>
      </c>
      <c r="L241" s="20" t="str">
        <f t="shared" si="31"/>
        <v>0</v>
      </c>
    </row>
    <row r="242" spans="2:12" ht="15.75" x14ac:dyDescent="0.25">
      <c r="B242" s="45" t="s">
        <v>483</v>
      </c>
      <c r="C242" s="46"/>
      <c r="D242" s="21">
        <f>D237+D238+D239+D240+D241</f>
        <v>228</v>
      </c>
      <c r="E242" s="21">
        <f>E237+E238+E239+E240+E241</f>
        <v>228</v>
      </c>
      <c r="F242" s="21">
        <f>F237+F238+F239+F240+F241</f>
        <v>226</v>
      </c>
      <c r="G242" s="21">
        <f t="shared" ref="G242:L242" si="32">G237+G238+G239+G240+G241</f>
        <v>32</v>
      </c>
      <c r="H242" s="21">
        <f t="shared" si="32"/>
        <v>32</v>
      </c>
      <c r="I242" s="21">
        <f t="shared" si="32"/>
        <v>32</v>
      </c>
      <c r="J242" s="21">
        <f t="shared" si="32"/>
        <v>196</v>
      </c>
      <c r="K242" s="21">
        <f t="shared" si="32"/>
        <v>196</v>
      </c>
      <c r="L242" s="21">
        <f t="shared" si="32"/>
        <v>196</v>
      </c>
    </row>
  </sheetData>
  <autoFilter ref="A3:R234" xr:uid="{00000000-0001-0000-0000-000000000000}"/>
  <mergeCells count="9">
    <mergeCell ref="B239:C239"/>
    <mergeCell ref="B240:C240"/>
    <mergeCell ref="B241:C241"/>
    <mergeCell ref="B242:C242"/>
    <mergeCell ref="A233:C233"/>
    <mergeCell ref="A234:C234"/>
    <mergeCell ref="B236:C236"/>
    <mergeCell ref="B237:C237"/>
    <mergeCell ref="B238:C238"/>
  </mergeCells>
  <pageMargins left="0.24" right="0.16" top="0.33" bottom="0.28000000000000003" header="0.2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56"/>
  <sheetViews>
    <sheetView topLeftCell="C14" workbookViewId="0">
      <selection activeCell="Q22" sqref="Q22"/>
    </sheetView>
  </sheetViews>
  <sheetFormatPr defaultRowHeight="15" x14ac:dyDescent="0.25"/>
  <cols>
    <col min="1" max="1" width="7.140625" customWidth="1"/>
    <col min="2" max="2" width="8.140625" customWidth="1"/>
    <col min="3" max="3" width="27.28515625" style="14" customWidth="1"/>
    <col min="4" max="4" width="10.42578125" bestFit="1" customWidth="1"/>
    <col min="5" max="5" width="12.5703125" bestFit="1" customWidth="1"/>
    <col min="13" max="13" width="9.7109375" bestFit="1" customWidth="1"/>
  </cols>
  <sheetData>
    <row r="3" spans="1:18" ht="35.1" customHeight="1" x14ac:dyDescent="0.25">
      <c r="A3" s="4" t="s">
        <v>0</v>
      </c>
      <c r="B3" s="4" t="s">
        <v>468</v>
      </c>
      <c r="C3" s="4" t="s">
        <v>469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  <c r="R3" s="11" t="s">
        <v>494</v>
      </c>
    </row>
    <row r="4" spans="1:18" s="2" customFormat="1" ht="18" customHeight="1" x14ac:dyDescent="0.25">
      <c r="A4" s="5" t="s">
        <v>10</v>
      </c>
      <c r="B4" s="1" t="str">
        <f>'K12'!B5</f>
        <v>12A1</v>
      </c>
      <c r="C4" s="10" t="str">
        <f>'K12'!C5</f>
        <v>Hoàng Đức Anh</v>
      </c>
      <c r="D4" s="1"/>
      <c r="E4" s="1"/>
      <c r="F4" s="1"/>
      <c r="G4" s="1"/>
      <c r="H4" s="1"/>
      <c r="I4" s="1"/>
      <c r="J4" s="1"/>
      <c r="K4" s="1"/>
      <c r="L4" s="1"/>
      <c r="M4" s="30"/>
      <c r="N4" s="30"/>
      <c r="O4" s="30"/>
      <c r="P4" s="30"/>
      <c r="Q4" s="30"/>
      <c r="R4" s="51"/>
    </row>
    <row r="5" spans="1:18" s="2" customFormat="1" ht="18" customHeight="1" x14ac:dyDescent="0.25">
      <c r="A5" s="5" t="s">
        <v>13</v>
      </c>
      <c r="B5" s="1" t="str">
        <f>'K12'!B9</f>
        <v>12A1</v>
      </c>
      <c r="C5" s="10" t="str">
        <f>'K12'!C9</f>
        <v>Lê Thị Minh Anh</v>
      </c>
      <c r="D5" s="1">
        <f>'K12'!D9</f>
        <v>7.8</v>
      </c>
      <c r="E5" s="1">
        <f>'K12'!E9</f>
        <v>7.2</v>
      </c>
      <c r="F5" s="1">
        <f>'K12'!F9</f>
        <v>7.5</v>
      </c>
      <c r="G5" s="1">
        <f>'K12'!G9</f>
        <v>6.5</v>
      </c>
      <c r="H5" s="1">
        <f>'K12'!H9</f>
        <v>8.75</v>
      </c>
      <c r="I5" s="1">
        <f>'K12'!I9</f>
        <v>6.5</v>
      </c>
      <c r="J5" s="1"/>
      <c r="K5" s="1"/>
      <c r="L5" s="1"/>
      <c r="M5" s="30">
        <f t="shared" ref="M4:M14" si="0">D5+G5+H5</f>
        <v>23.05</v>
      </c>
      <c r="N5" s="30">
        <f t="shared" ref="N4:N14" si="1">D5+E5+G5</f>
        <v>21.5</v>
      </c>
      <c r="O5" s="30">
        <f t="shared" ref="O4:O14" si="2">D5+E5+F5</f>
        <v>22.5</v>
      </c>
      <c r="P5" s="30">
        <f t="shared" ref="P4:P14" si="3">D5+H5+I5</f>
        <v>23.05</v>
      </c>
      <c r="Q5" s="30"/>
      <c r="R5" s="51">
        <f t="shared" ref="R5:R46" si="4">SUM(D5,E5,H5)</f>
        <v>23.75</v>
      </c>
    </row>
    <row r="6" spans="1:18" s="2" customFormat="1" ht="18" customHeight="1" x14ac:dyDescent="0.25">
      <c r="A6" s="5" t="s">
        <v>16</v>
      </c>
      <c r="B6" s="1" t="str">
        <f>'K12'!B11</f>
        <v>12A1</v>
      </c>
      <c r="C6" s="10" t="str">
        <f>'K12'!C11</f>
        <v>Lê Ngọc Anh</v>
      </c>
      <c r="D6" s="1">
        <f>'K12'!D11</f>
        <v>7.6</v>
      </c>
      <c r="E6" s="1">
        <f>'K12'!E11</f>
        <v>8.4</v>
      </c>
      <c r="F6" s="1">
        <f>'K12'!F11</f>
        <v>7.25</v>
      </c>
      <c r="G6" s="1"/>
      <c r="H6" s="1"/>
      <c r="I6" s="1"/>
      <c r="J6" s="1">
        <f>'K12'!J11</f>
        <v>3.75</v>
      </c>
      <c r="K6" s="1">
        <f>'K12'!K11</f>
        <v>5</v>
      </c>
      <c r="L6" s="1">
        <f>'K12'!L11</f>
        <v>4.25</v>
      </c>
      <c r="M6" s="30"/>
      <c r="N6" s="30"/>
      <c r="O6" s="30">
        <f t="shared" si="2"/>
        <v>23.25</v>
      </c>
      <c r="P6" s="30"/>
      <c r="Q6" s="30">
        <f t="shared" ref="Q6:Q9" si="5">F6+J6+K6</f>
        <v>16</v>
      </c>
      <c r="R6" s="51"/>
    </row>
    <row r="7" spans="1:18" s="2" customFormat="1" ht="18" customHeight="1" x14ac:dyDescent="0.25">
      <c r="A7" s="5" t="s">
        <v>19</v>
      </c>
      <c r="B7" s="1" t="str">
        <f>'K12'!B12</f>
        <v>12A1</v>
      </c>
      <c r="C7" s="10" t="str">
        <f>'K12'!C12</f>
        <v>Nguyễn Ngọc Anh</v>
      </c>
      <c r="D7" s="1">
        <f>'K12'!D12</f>
        <v>8</v>
      </c>
      <c r="E7" s="1">
        <f>'K12'!E12</f>
        <v>8.1999999999999993</v>
      </c>
      <c r="F7" s="1">
        <f>'K12'!F12</f>
        <v>8</v>
      </c>
      <c r="G7" s="1">
        <f>'K12'!G12</f>
        <v>5.25</v>
      </c>
      <c r="H7" s="1">
        <f>'K12'!H12</f>
        <v>8.5</v>
      </c>
      <c r="I7" s="1">
        <f>'K12'!I12</f>
        <v>5.5</v>
      </c>
      <c r="J7" s="1"/>
      <c r="K7" s="1"/>
      <c r="L7" s="1"/>
      <c r="M7" s="30">
        <f t="shared" si="0"/>
        <v>21.75</v>
      </c>
      <c r="N7" s="30">
        <f t="shared" si="1"/>
        <v>21.45</v>
      </c>
      <c r="O7" s="30">
        <f t="shared" si="2"/>
        <v>24.2</v>
      </c>
      <c r="P7" s="30">
        <f t="shared" si="3"/>
        <v>22</v>
      </c>
      <c r="Q7" s="30"/>
      <c r="R7" s="51">
        <f t="shared" si="4"/>
        <v>24.7</v>
      </c>
    </row>
    <row r="8" spans="1:18" s="2" customFormat="1" ht="18" customHeight="1" x14ac:dyDescent="0.25">
      <c r="A8" s="5" t="s">
        <v>22</v>
      </c>
      <c r="B8" s="1" t="str">
        <f>'K12'!B15</f>
        <v>12A1</v>
      </c>
      <c r="C8" s="10" t="str">
        <f>'K12'!C15</f>
        <v>Lê Thị Phương Anh</v>
      </c>
      <c r="D8" s="1">
        <f>'K12'!D15</f>
        <v>7.4</v>
      </c>
      <c r="E8" s="1">
        <f>'K12'!E15</f>
        <v>6.8</v>
      </c>
      <c r="F8" s="1">
        <f>'K12'!F15</f>
        <v>7</v>
      </c>
      <c r="G8" s="1">
        <f>'K12'!G15</f>
        <v>5.5</v>
      </c>
      <c r="H8" s="1">
        <f>'K12'!H15</f>
        <v>8.25</v>
      </c>
      <c r="I8" s="1">
        <f>'K12'!I15</f>
        <v>5.5</v>
      </c>
      <c r="J8" s="1"/>
      <c r="K8" s="1"/>
      <c r="L8" s="1"/>
      <c r="M8" s="30">
        <f t="shared" si="0"/>
        <v>21.15</v>
      </c>
      <c r="N8" s="30">
        <f t="shared" si="1"/>
        <v>19.7</v>
      </c>
      <c r="O8" s="30">
        <f t="shared" si="2"/>
        <v>21.2</v>
      </c>
      <c r="P8" s="30">
        <f t="shared" si="3"/>
        <v>21.15</v>
      </c>
      <c r="Q8" s="30"/>
      <c r="R8" s="51">
        <f t="shared" si="4"/>
        <v>22.45</v>
      </c>
    </row>
    <row r="9" spans="1:18" s="2" customFormat="1" ht="18" customHeight="1" x14ac:dyDescent="0.25">
      <c r="A9" s="5" t="s">
        <v>25</v>
      </c>
      <c r="B9" s="1" t="str">
        <f>'K12'!B16</f>
        <v>12A1</v>
      </c>
      <c r="C9" s="10" t="str">
        <f>'K12'!C16</f>
        <v>Nghiêm Thị Phương Anh</v>
      </c>
      <c r="D9" s="1">
        <f>'K12'!D16</f>
        <v>8.8000000000000007</v>
      </c>
      <c r="E9" s="1">
        <f>'K12'!E16</f>
        <v>7.4</v>
      </c>
      <c r="F9" s="1">
        <f>'K12'!F16</f>
        <v>8.25</v>
      </c>
      <c r="G9" s="1"/>
      <c r="H9" s="1"/>
      <c r="I9" s="1"/>
      <c r="J9" s="1">
        <f>'K12'!J16</f>
        <v>5.75</v>
      </c>
      <c r="K9" s="1">
        <f>'K12'!K16</f>
        <v>6</v>
      </c>
      <c r="L9" s="1">
        <f>'K12'!L16</f>
        <v>5.25</v>
      </c>
      <c r="M9" s="30"/>
      <c r="N9" s="30"/>
      <c r="O9" s="30">
        <f t="shared" si="2"/>
        <v>24.450000000000003</v>
      </c>
      <c r="P9" s="30"/>
      <c r="Q9" s="30">
        <f t="shared" si="5"/>
        <v>20</v>
      </c>
      <c r="R9" s="51"/>
    </row>
    <row r="10" spans="1:18" s="2" customFormat="1" ht="18" customHeight="1" x14ac:dyDescent="0.25">
      <c r="A10" s="5" t="s">
        <v>27</v>
      </c>
      <c r="B10" s="1" t="str">
        <f>'K12'!B38</f>
        <v>12A1</v>
      </c>
      <c r="C10" s="10" t="str">
        <f>'K12'!C38</f>
        <v>Nguyễn Hoàng Quỳnh Chi</v>
      </c>
      <c r="D10" s="1">
        <f>'K12'!D38</f>
        <v>8.8000000000000007</v>
      </c>
      <c r="E10" s="1">
        <f>'K12'!E38</f>
        <v>7.8</v>
      </c>
      <c r="F10" s="1">
        <f>'K12'!F38</f>
        <v>6.25</v>
      </c>
      <c r="G10" s="1">
        <f>'K12'!G38</f>
        <v>5.75</v>
      </c>
      <c r="H10" s="1">
        <f>'K12'!H38</f>
        <v>9</v>
      </c>
      <c r="I10" s="1">
        <f>'K12'!I38</f>
        <v>6.5</v>
      </c>
      <c r="J10" s="1"/>
      <c r="K10" s="1"/>
      <c r="L10" s="1"/>
      <c r="M10" s="30">
        <f t="shared" si="0"/>
        <v>23.55</v>
      </c>
      <c r="N10" s="30">
        <f t="shared" si="1"/>
        <v>22.35</v>
      </c>
      <c r="O10" s="30">
        <f t="shared" si="2"/>
        <v>22.85</v>
      </c>
      <c r="P10" s="55">
        <f t="shared" si="3"/>
        <v>24.3</v>
      </c>
      <c r="Q10" s="30"/>
      <c r="R10" s="51">
        <f t="shared" si="4"/>
        <v>25.6</v>
      </c>
    </row>
    <row r="11" spans="1:18" s="2" customFormat="1" ht="18" customHeight="1" x14ac:dyDescent="0.25">
      <c r="A11" s="5" t="s">
        <v>29</v>
      </c>
      <c r="B11" s="1" t="str">
        <f>'K12'!B39</f>
        <v>12A1</v>
      </c>
      <c r="C11" s="10" t="str">
        <f>'K12'!C39</f>
        <v>Đậu Thị Quỳnh Chi</v>
      </c>
      <c r="D11" s="1">
        <f>'K12'!D39</f>
        <v>6.4</v>
      </c>
      <c r="E11" s="1">
        <f>'K12'!E39</f>
        <v>4.5999999999999996</v>
      </c>
      <c r="F11" s="1">
        <f>'K12'!F39</f>
        <v>6.75</v>
      </c>
      <c r="G11" s="1">
        <f>'K12'!G39</f>
        <v>4</v>
      </c>
      <c r="H11" s="1">
        <f>'K12'!H39</f>
        <v>7</v>
      </c>
      <c r="I11" s="1">
        <f>'K12'!I39</f>
        <v>3.25</v>
      </c>
      <c r="J11" s="1"/>
      <c r="K11" s="1"/>
      <c r="L11" s="1"/>
      <c r="M11" s="30">
        <f t="shared" si="0"/>
        <v>17.399999999999999</v>
      </c>
      <c r="N11" s="30">
        <f t="shared" si="1"/>
        <v>15</v>
      </c>
      <c r="O11" s="30">
        <f t="shared" si="2"/>
        <v>17.75</v>
      </c>
      <c r="P11" s="30">
        <f t="shared" si="3"/>
        <v>16.649999999999999</v>
      </c>
      <c r="Q11" s="30"/>
      <c r="R11" s="51">
        <f t="shared" si="4"/>
        <v>18</v>
      </c>
    </row>
    <row r="12" spans="1:18" s="2" customFormat="1" ht="18" customHeight="1" x14ac:dyDescent="0.25">
      <c r="A12" s="5" t="s">
        <v>31</v>
      </c>
      <c r="B12" s="1" t="str">
        <f>'K12'!B50</f>
        <v>12A1</v>
      </c>
      <c r="C12" s="10" t="str">
        <f>'K12'!C50</f>
        <v>Phạm Văn Dương</v>
      </c>
      <c r="D12" s="1">
        <f>'K12'!D50</f>
        <v>7</v>
      </c>
      <c r="E12" s="1">
        <f>'K12'!E50</f>
        <v>4</v>
      </c>
      <c r="F12" s="1">
        <f>'K12'!F50</f>
        <v>6.25</v>
      </c>
      <c r="G12" s="1">
        <f>'K12'!G50</f>
        <v>2.5</v>
      </c>
      <c r="H12" s="1">
        <f>'K12'!H50</f>
        <v>8.25</v>
      </c>
      <c r="I12" s="1">
        <f>'K12'!I50</f>
        <v>5.75</v>
      </c>
      <c r="J12" s="1"/>
      <c r="K12" s="1"/>
      <c r="L12" s="1"/>
      <c r="M12" s="30">
        <f t="shared" si="0"/>
        <v>17.75</v>
      </c>
      <c r="N12" s="30">
        <f t="shared" si="1"/>
        <v>13.5</v>
      </c>
      <c r="O12" s="30">
        <f t="shared" si="2"/>
        <v>17.25</v>
      </c>
      <c r="P12" s="30">
        <f t="shared" si="3"/>
        <v>21</v>
      </c>
      <c r="Q12" s="30"/>
      <c r="R12" s="51">
        <f t="shared" si="4"/>
        <v>19.25</v>
      </c>
    </row>
    <row r="13" spans="1:18" s="2" customFormat="1" ht="18" customHeight="1" x14ac:dyDescent="0.25">
      <c r="A13" s="5" t="s">
        <v>33</v>
      </c>
      <c r="B13" s="1" t="str">
        <f>'K12'!B57</f>
        <v>12A1</v>
      </c>
      <c r="C13" s="10" t="str">
        <f>'K12'!C57</f>
        <v>Phạm Hải Đăng</v>
      </c>
      <c r="D13" s="1">
        <f>'K12'!D57</f>
        <v>6.6</v>
      </c>
      <c r="E13" s="1">
        <f>'K12'!E57</f>
        <v>6</v>
      </c>
      <c r="F13" s="1">
        <f>'K12'!F57</f>
        <v>7.5</v>
      </c>
      <c r="G13" s="1">
        <f>'K12'!G57</f>
        <v>5.5</v>
      </c>
      <c r="H13" s="1">
        <f>'K12'!H57</f>
        <v>7.5</v>
      </c>
      <c r="I13" s="1">
        <f>'K12'!I57</f>
        <v>6</v>
      </c>
      <c r="J13" s="1"/>
      <c r="K13" s="1"/>
      <c r="L13" s="1"/>
      <c r="M13" s="30">
        <f t="shared" si="0"/>
        <v>19.600000000000001</v>
      </c>
      <c r="N13" s="30">
        <f t="shared" si="1"/>
        <v>18.100000000000001</v>
      </c>
      <c r="O13" s="30">
        <f t="shared" si="2"/>
        <v>20.100000000000001</v>
      </c>
      <c r="P13" s="30">
        <f t="shared" si="3"/>
        <v>20.100000000000001</v>
      </c>
      <c r="Q13" s="30"/>
      <c r="R13" s="51">
        <f t="shared" si="4"/>
        <v>20.100000000000001</v>
      </c>
    </row>
    <row r="14" spans="1:18" s="2" customFormat="1" ht="18" customHeight="1" x14ac:dyDescent="0.25">
      <c r="A14" s="5" t="s">
        <v>35</v>
      </c>
      <c r="B14" s="1" t="str">
        <f>'K12'!B63</f>
        <v>12A1</v>
      </c>
      <c r="C14" s="10" t="str">
        <f>'K12'!C63</f>
        <v>Lưu Xuân Đức</v>
      </c>
      <c r="D14" s="1">
        <f>'K12'!D63</f>
        <v>8.4</v>
      </c>
      <c r="E14" s="1">
        <f>'K12'!E63</f>
        <v>5.6</v>
      </c>
      <c r="F14" s="1">
        <f>'K12'!F63</f>
        <v>6.5</v>
      </c>
      <c r="G14" s="1">
        <f>'K12'!G63</f>
        <v>6</v>
      </c>
      <c r="H14" s="1">
        <f>'K12'!H63</f>
        <v>8.25</v>
      </c>
      <c r="I14" s="1">
        <f>'K12'!I63</f>
        <v>5.75</v>
      </c>
      <c r="J14" s="1"/>
      <c r="K14" s="1"/>
      <c r="L14" s="1"/>
      <c r="M14" s="30">
        <f t="shared" si="0"/>
        <v>22.65</v>
      </c>
      <c r="N14" s="30">
        <f t="shared" si="1"/>
        <v>20</v>
      </c>
      <c r="O14" s="30">
        <f t="shared" si="2"/>
        <v>20.5</v>
      </c>
      <c r="P14" s="30">
        <f t="shared" si="3"/>
        <v>22.4</v>
      </c>
      <c r="Q14" s="30"/>
      <c r="R14" s="51">
        <f t="shared" si="4"/>
        <v>22.25</v>
      </c>
    </row>
    <row r="15" spans="1:18" s="2" customFormat="1" ht="18" customHeight="1" x14ac:dyDescent="0.25">
      <c r="A15" s="5" t="s">
        <v>37</v>
      </c>
      <c r="B15" s="1" t="str">
        <f>'K12'!B70</f>
        <v>12A1</v>
      </c>
      <c r="C15" s="10" t="str">
        <f>'K12'!C70</f>
        <v>Lê Thu Hiền</v>
      </c>
      <c r="D15" s="1">
        <f>'K12'!D70</f>
        <v>4.5999999999999996</v>
      </c>
      <c r="E15" s="1">
        <f>'K12'!E70</f>
        <v>4.4000000000000004</v>
      </c>
      <c r="F15" s="1">
        <f>'K12'!F70</f>
        <v>7</v>
      </c>
      <c r="G15" s="1">
        <f>'K12'!G70</f>
        <v>2.75</v>
      </c>
      <c r="H15" s="1">
        <f>'K12'!H70</f>
        <v>7</v>
      </c>
      <c r="I15" s="1">
        <f>'K12'!I70</f>
        <v>3.75</v>
      </c>
      <c r="J15" s="1"/>
      <c r="K15" s="1"/>
      <c r="L15" s="1"/>
      <c r="M15" s="30">
        <f t="shared" ref="M15:M36" si="6">D15+G15+H15</f>
        <v>14.35</v>
      </c>
      <c r="N15" s="30">
        <f t="shared" ref="N15:N36" si="7">D15+E15+G15</f>
        <v>11.75</v>
      </c>
      <c r="O15" s="30">
        <f t="shared" ref="O15:O37" si="8">D15+E15+F15</f>
        <v>16</v>
      </c>
      <c r="P15" s="30">
        <f t="shared" ref="P15:P36" si="9">D15+H15+I15</f>
        <v>15.35</v>
      </c>
      <c r="Q15" s="30"/>
      <c r="R15" s="51">
        <f t="shared" si="4"/>
        <v>16</v>
      </c>
    </row>
    <row r="16" spans="1:18" s="2" customFormat="1" ht="18" customHeight="1" x14ac:dyDescent="0.25">
      <c r="A16" s="5" t="s">
        <v>39</v>
      </c>
      <c r="B16" s="1" t="str">
        <f>'K12'!B74</f>
        <v>12A1</v>
      </c>
      <c r="C16" s="10" t="str">
        <f>'K12'!C74</f>
        <v>Vũ Nguyễn Ngọc Hiển</v>
      </c>
      <c r="D16" s="1">
        <f>'K12'!D74</f>
        <v>7.6</v>
      </c>
      <c r="E16" s="1">
        <f>'K12'!E74</f>
        <v>5.8</v>
      </c>
      <c r="F16" s="1">
        <f>'K12'!F74</f>
        <v>6.5</v>
      </c>
      <c r="G16" s="1">
        <f>'K12'!G74</f>
        <v>4.75</v>
      </c>
      <c r="H16" s="1">
        <f>'K12'!H74</f>
        <v>8.5</v>
      </c>
      <c r="I16" s="1">
        <f>'K12'!I74</f>
        <v>5.5</v>
      </c>
      <c r="J16" s="1"/>
      <c r="K16" s="1"/>
      <c r="L16" s="1"/>
      <c r="M16" s="30">
        <f t="shared" si="6"/>
        <v>20.85</v>
      </c>
      <c r="N16" s="30">
        <f t="shared" si="7"/>
        <v>18.149999999999999</v>
      </c>
      <c r="O16" s="30">
        <f t="shared" si="8"/>
        <v>19.899999999999999</v>
      </c>
      <c r="P16" s="30">
        <f t="shared" si="9"/>
        <v>21.6</v>
      </c>
      <c r="Q16" s="30"/>
      <c r="R16" s="51">
        <f t="shared" si="4"/>
        <v>21.9</v>
      </c>
    </row>
    <row r="17" spans="1:18" s="2" customFormat="1" ht="18" customHeight="1" x14ac:dyDescent="0.25">
      <c r="A17" s="5" t="s">
        <v>41</v>
      </c>
      <c r="B17" s="1" t="str">
        <f>'K12'!B77</f>
        <v>12A1</v>
      </c>
      <c r="C17" s="10" t="str">
        <f>'K12'!C77</f>
        <v>Lê Đình Hiếu</v>
      </c>
      <c r="D17" s="1">
        <f>'K12'!D77</f>
        <v>8.6</v>
      </c>
      <c r="E17" s="1">
        <f>'K12'!E77</f>
        <v>8.8000000000000007</v>
      </c>
      <c r="F17" s="1">
        <f>'K12'!F77</f>
        <v>6</v>
      </c>
      <c r="G17" s="1">
        <f>'K12'!G77</f>
        <v>7.75</v>
      </c>
      <c r="H17" s="1">
        <f>'K12'!H77</f>
        <v>8.75</v>
      </c>
      <c r="I17" s="1">
        <f>'K12'!I77</f>
        <v>7.5</v>
      </c>
      <c r="J17" s="1"/>
      <c r="K17" s="1"/>
      <c r="L17" s="1"/>
      <c r="M17" s="30">
        <f t="shared" si="6"/>
        <v>25.1</v>
      </c>
      <c r="N17" s="55">
        <f t="shared" si="7"/>
        <v>25.15</v>
      </c>
      <c r="O17" s="30">
        <f t="shared" si="8"/>
        <v>23.4</v>
      </c>
      <c r="P17" s="30">
        <f t="shared" si="9"/>
        <v>24.85</v>
      </c>
      <c r="Q17" s="30"/>
      <c r="R17" s="51">
        <f t="shared" si="4"/>
        <v>26.15</v>
      </c>
    </row>
    <row r="18" spans="1:18" s="2" customFormat="1" ht="18" customHeight="1" x14ac:dyDescent="0.25">
      <c r="A18" s="5" t="s">
        <v>43</v>
      </c>
      <c r="B18" s="1" t="str">
        <f>'K12'!B86</f>
        <v>12A1</v>
      </c>
      <c r="C18" s="10" t="str">
        <f>'K12'!C86</f>
        <v>Nguyễn Thị Huệ</v>
      </c>
      <c r="D18" s="1">
        <f>'K12'!D86</f>
        <v>6.2</v>
      </c>
      <c r="E18" s="1">
        <f>'K12'!E86</f>
        <v>4.2</v>
      </c>
      <c r="F18" s="1">
        <f>'K12'!F86</f>
        <v>7.5</v>
      </c>
      <c r="G18" s="1"/>
      <c r="H18" s="1"/>
      <c r="I18" s="1"/>
      <c r="J18" s="1">
        <f>'K12'!J86</f>
        <v>8</v>
      </c>
      <c r="K18" s="1">
        <f>'K12'!K86</f>
        <v>7.25</v>
      </c>
      <c r="L18" s="1">
        <f>'K12'!L86</f>
        <v>5.25</v>
      </c>
      <c r="M18" s="30"/>
      <c r="N18" s="30"/>
      <c r="O18" s="30">
        <f t="shared" si="8"/>
        <v>17.899999999999999</v>
      </c>
      <c r="P18" s="30"/>
      <c r="Q18" s="30">
        <f t="shared" ref="Q18:Q37" si="10">F18+J18+K18</f>
        <v>22.75</v>
      </c>
      <c r="R18" s="51"/>
    </row>
    <row r="19" spans="1:18" s="2" customFormat="1" ht="18" customHeight="1" x14ac:dyDescent="0.25">
      <c r="A19" s="5" t="s">
        <v>45</v>
      </c>
      <c r="B19" s="1" t="str">
        <f>'K12'!B87</f>
        <v>12A1</v>
      </c>
      <c r="C19" s="10" t="str">
        <f>'K12'!C87</f>
        <v>Hoàng Phi Hùng</v>
      </c>
      <c r="D19" s="1">
        <f>'K12'!D87</f>
        <v>8</v>
      </c>
      <c r="E19" s="1">
        <f>'K12'!E87</f>
        <v>7.8</v>
      </c>
      <c r="F19" s="1">
        <f>'K12'!F87</f>
        <v>7</v>
      </c>
      <c r="G19" s="1">
        <f>'K12'!G87</f>
        <v>7.25</v>
      </c>
      <c r="H19" s="1">
        <f>'K12'!H87</f>
        <v>8.5</v>
      </c>
      <c r="I19" s="1">
        <f>'K12'!I87</f>
        <v>6.25</v>
      </c>
      <c r="J19" s="1"/>
      <c r="K19" s="1"/>
      <c r="L19" s="1"/>
      <c r="M19" s="30">
        <f t="shared" si="6"/>
        <v>23.75</v>
      </c>
      <c r="N19" s="30">
        <f t="shared" si="7"/>
        <v>23.05</v>
      </c>
      <c r="O19" s="30">
        <f t="shared" si="8"/>
        <v>22.8</v>
      </c>
      <c r="P19" s="30">
        <f t="shared" si="9"/>
        <v>22.75</v>
      </c>
      <c r="Q19" s="30"/>
      <c r="R19" s="51">
        <f t="shared" si="4"/>
        <v>24.3</v>
      </c>
    </row>
    <row r="20" spans="1:18" s="2" customFormat="1" ht="18" customHeight="1" x14ac:dyDescent="0.25">
      <c r="A20" s="5" t="s">
        <v>47</v>
      </c>
      <c r="B20" s="1" t="str">
        <f>'K12'!B88</f>
        <v>12A1</v>
      </c>
      <c r="C20" s="10" t="str">
        <f>'K12'!C88</f>
        <v>Khổng Dương Việt Hưng</v>
      </c>
      <c r="D20" s="1">
        <f>'K12'!D88</f>
        <v>7.8</v>
      </c>
      <c r="E20" s="1">
        <f>'K12'!E88</f>
        <v>7.6</v>
      </c>
      <c r="F20" s="1">
        <f>'K12'!F88</f>
        <v>7.5</v>
      </c>
      <c r="G20" s="1"/>
      <c r="H20" s="1"/>
      <c r="I20" s="1"/>
      <c r="J20" s="1">
        <f>'K12'!J88</f>
        <v>4.25</v>
      </c>
      <c r="K20" s="1">
        <f>'K12'!K88</f>
        <v>4.5</v>
      </c>
      <c r="L20" s="1">
        <f>'K12'!L88</f>
        <v>5.5</v>
      </c>
      <c r="M20" s="30">
        <f t="shared" si="6"/>
        <v>7.8</v>
      </c>
      <c r="N20" s="30">
        <f t="shared" si="7"/>
        <v>15.399999999999999</v>
      </c>
      <c r="O20" s="30">
        <f t="shared" si="8"/>
        <v>22.9</v>
      </c>
      <c r="P20" s="30">
        <f t="shared" si="9"/>
        <v>7.8</v>
      </c>
      <c r="Q20" s="30"/>
      <c r="R20" s="51">
        <f t="shared" si="4"/>
        <v>15.399999999999999</v>
      </c>
    </row>
    <row r="21" spans="1:18" s="2" customFormat="1" ht="18" customHeight="1" x14ac:dyDescent="0.25">
      <c r="A21" s="5" t="s">
        <v>49</v>
      </c>
      <c r="B21" s="1" t="str">
        <f>'K12'!B90</f>
        <v>12A1</v>
      </c>
      <c r="C21" s="10" t="str">
        <f>'K12'!C90</f>
        <v>Nguyễn Thanh Huy</v>
      </c>
      <c r="D21" s="1">
        <f>'K12'!D90</f>
        <v>6.8</v>
      </c>
      <c r="E21" s="1">
        <f>'K12'!E90</f>
        <v>7.6</v>
      </c>
      <c r="F21" s="1">
        <f>'K12'!F90</f>
        <v>7</v>
      </c>
      <c r="G21" s="1">
        <f>'K12'!G90</f>
        <v>4.5</v>
      </c>
      <c r="H21" s="1">
        <f>'K12'!H90</f>
        <v>7.25</v>
      </c>
      <c r="I21" s="1">
        <f>'K12'!I90</f>
        <v>6</v>
      </c>
      <c r="J21" s="1"/>
      <c r="K21" s="1"/>
      <c r="L21" s="1"/>
      <c r="M21" s="30">
        <f t="shared" si="6"/>
        <v>18.55</v>
      </c>
      <c r="N21" s="30">
        <f t="shared" si="7"/>
        <v>18.899999999999999</v>
      </c>
      <c r="O21" s="30">
        <f t="shared" si="8"/>
        <v>21.4</v>
      </c>
      <c r="P21" s="30">
        <f t="shared" si="9"/>
        <v>20.05</v>
      </c>
      <c r="Q21" s="30"/>
      <c r="R21" s="51">
        <f t="shared" si="4"/>
        <v>21.65</v>
      </c>
    </row>
    <row r="22" spans="1:18" s="2" customFormat="1" ht="18" customHeight="1" x14ac:dyDescent="0.25">
      <c r="A22" s="5" t="s">
        <v>51</v>
      </c>
      <c r="B22" s="1" t="str">
        <f>'K12'!B93</f>
        <v>12A1</v>
      </c>
      <c r="C22" s="10" t="str">
        <f>'K12'!C93</f>
        <v>Đỗ Thanh Huyền</v>
      </c>
      <c r="D22" s="1">
        <f>'K12'!D93</f>
        <v>7</v>
      </c>
      <c r="E22" s="1">
        <f>'K12'!E93</f>
        <v>4.5999999999999996</v>
      </c>
      <c r="F22" s="1">
        <f>'K12'!F93</f>
        <v>7.5</v>
      </c>
      <c r="G22" s="1"/>
      <c r="H22" s="1"/>
      <c r="I22" s="1"/>
      <c r="J22" s="1">
        <f>'K12'!J93</f>
        <v>4.25</v>
      </c>
      <c r="K22" s="1">
        <f>'K12'!K93</f>
        <v>4.75</v>
      </c>
      <c r="L22" s="1">
        <f>'K12'!L93</f>
        <v>5.5</v>
      </c>
      <c r="M22" s="30">
        <f t="shared" si="6"/>
        <v>7</v>
      </c>
      <c r="N22" s="30">
        <f t="shared" si="7"/>
        <v>11.6</v>
      </c>
      <c r="O22" s="30">
        <f t="shared" si="8"/>
        <v>19.100000000000001</v>
      </c>
      <c r="P22" s="30">
        <f t="shared" si="9"/>
        <v>7</v>
      </c>
      <c r="Q22" s="30"/>
      <c r="R22" s="51">
        <f t="shared" si="4"/>
        <v>11.6</v>
      </c>
    </row>
    <row r="23" spans="1:18" s="2" customFormat="1" ht="18" customHeight="1" x14ac:dyDescent="0.25">
      <c r="A23" s="5" t="s">
        <v>53</v>
      </c>
      <c r="B23" s="1" t="str">
        <f>'K12'!B99</f>
        <v>12A1</v>
      </c>
      <c r="C23" s="10" t="str">
        <f>'K12'!C99</f>
        <v>Nguyễn Quốc Khánh</v>
      </c>
      <c r="D23" s="1">
        <f>'K12'!D99</f>
        <v>8.1999999999999993</v>
      </c>
      <c r="E23" s="1">
        <f>'K12'!E99</f>
        <v>5.6</v>
      </c>
      <c r="F23" s="1">
        <f>'K12'!F99</f>
        <v>6</v>
      </c>
      <c r="G23" s="1">
        <f>'K12'!G99</f>
        <v>4</v>
      </c>
      <c r="H23" s="1">
        <f>'K12'!H99</f>
        <v>7.5</v>
      </c>
      <c r="I23" s="1">
        <f>'K12'!I99</f>
        <v>5</v>
      </c>
      <c r="J23" s="1"/>
      <c r="K23" s="1"/>
      <c r="L23" s="1"/>
      <c r="M23" s="30">
        <f t="shared" si="6"/>
        <v>19.7</v>
      </c>
      <c r="N23" s="30">
        <f t="shared" si="7"/>
        <v>17.799999999999997</v>
      </c>
      <c r="O23" s="30">
        <f t="shared" si="8"/>
        <v>19.799999999999997</v>
      </c>
      <c r="P23" s="30">
        <f t="shared" si="9"/>
        <v>20.7</v>
      </c>
      <c r="Q23" s="30"/>
      <c r="R23" s="51">
        <f t="shared" si="4"/>
        <v>21.299999999999997</v>
      </c>
    </row>
    <row r="24" spans="1:18" s="2" customFormat="1" ht="18" customHeight="1" x14ac:dyDescent="0.25">
      <c r="A24" s="5" t="s">
        <v>54</v>
      </c>
      <c r="B24" s="1" t="str">
        <f>'K12'!B104</f>
        <v>12A1</v>
      </c>
      <c r="C24" s="10" t="str">
        <f>'K12'!C104</f>
        <v>Lê Thị Kiều</v>
      </c>
      <c r="D24" s="1">
        <f>'K12'!D104</f>
        <v>8.1999999999999993</v>
      </c>
      <c r="E24" s="1">
        <f>'K12'!E104</f>
        <v>6.4</v>
      </c>
      <c r="F24" s="1">
        <f>'K12'!F104</f>
        <v>6.5</v>
      </c>
      <c r="G24" s="1">
        <f>'K12'!G104</f>
        <v>4.5</v>
      </c>
      <c r="H24" s="1">
        <f>'K12'!H104</f>
        <v>9</v>
      </c>
      <c r="I24" s="1">
        <f>'K12'!I104</f>
        <v>6</v>
      </c>
      <c r="J24" s="1"/>
      <c r="K24" s="1"/>
      <c r="L24" s="1"/>
      <c r="M24" s="30">
        <f t="shared" si="6"/>
        <v>21.7</v>
      </c>
      <c r="N24" s="30">
        <f t="shared" si="7"/>
        <v>19.100000000000001</v>
      </c>
      <c r="O24" s="30">
        <f t="shared" si="8"/>
        <v>21.1</v>
      </c>
      <c r="P24" s="30">
        <f t="shared" si="9"/>
        <v>23.2</v>
      </c>
      <c r="Q24" s="30"/>
      <c r="R24" s="51">
        <f t="shared" si="4"/>
        <v>23.6</v>
      </c>
    </row>
    <row r="25" spans="1:18" s="2" customFormat="1" ht="18" customHeight="1" x14ac:dyDescent="0.25">
      <c r="A25" s="5" t="s">
        <v>56</v>
      </c>
      <c r="B25" s="1" t="str">
        <f>'K12'!B106</f>
        <v>12A1</v>
      </c>
      <c r="C25" s="10" t="str">
        <f>'K12'!C106</f>
        <v>Trần Thị Diệu Linh</v>
      </c>
      <c r="D25" s="1">
        <f>'K12'!D106</f>
        <v>7.8</v>
      </c>
      <c r="E25" s="1">
        <f>'K12'!E106</f>
        <v>7.2</v>
      </c>
      <c r="F25" s="1">
        <f>'K12'!F106</f>
        <v>7.25</v>
      </c>
      <c r="G25" s="1"/>
      <c r="H25" s="1"/>
      <c r="I25" s="1"/>
      <c r="J25" s="1">
        <f>'K12'!J106</f>
        <v>6.25</v>
      </c>
      <c r="K25" s="1">
        <f>'K12'!K106</f>
        <v>6.25</v>
      </c>
      <c r="L25" s="1">
        <f>'K12'!L106</f>
        <v>5.5</v>
      </c>
      <c r="M25" s="30"/>
      <c r="N25" s="30"/>
      <c r="O25" s="30">
        <f t="shared" si="8"/>
        <v>22.25</v>
      </c>
      <c r="P25" s="30"/>
      <c r="Q25" s="30">
        <f t="shared" si="10"/>
        <v>19.75</v>
      </c>
      <c r="R25" s="51"/>
    </row>
    <row r="26" spans="1:18" s="2" customFormat="1" ht="18" customHeight="1" x14ac:dyDescent="0.25">
      <c r="A26" s="5" t="s">
        <v>58</v>
      </c>
      <c r="B26" s="1" t="str">
        <f>'K12'!B107</f>
        <v>12A1</v>
      </c>
      <c r="C26" s="10" t="str">
        <f>'K12'!C107</f>
        <v>Lưu Hiền Linh</v>
      </c>
      <c r="D26" s="1">
        <f>'K12'!D107</f>
        <v>7.2</v>
      </c>
      <c r="E26" s="1">
        <f>'K12'!E107</f>
        <v>8</v>
      </c>
      <c r="F26" s="1">
        <f>'K12'!F107</f>
        <v>7.75</v>
      </c>
      <c r="G26" s="1">
        <f>'K12'!G107</f>
        <v>5</v>
      </c>
      <c r="H26" s="1">
        <f>'K12'!H107</f>
        <v>5</v>
      </c>
      <c r="I26" s="1">
        <f>'K12'!I107</f>
        <v>6.5</v>
      </c>
      <c r="J26" s="1"/>
      <c r="K26" s="1"/>
      <c r="L26" s="1"/>
      <c r="M26" s="30">
        <f t="shared" si="6"/>
        <v>17.2</v>
      </c>
      <c r="N26" s="30">
        <f t="shared" si="7"/>
        <v>20.2</v>
      </c>
      <c r="O26" s="30">
        <f t="shared" si="8"/>
        <v>22.95</v>
      </c>
      <c r="P26" s="30">
        <f t="shared" si="9"/>
        <v>18.7</v>
      </c>
      <c r="Q26" s="30"/>
      <c r="R26" s="51">
        <f t="shared" si="4"/>
        <v>20.2</v>
      </c>
    </row>
    <row r="27" spans="1:18" s="2" customFormat="1" ht="18" customHeight="1" x14ac:dyDescent="0.25">
      <c r="A27" s="5" t="s">
        <v>61</v>
      </c>
      <c r="B27" s="1" t="str">
        <f>'K12'!B108</f>
        <v>12A1</v>
      </c>
      <c r="C27" s="10" t="str">
        <f>'K12'!C108</f>
        <v>Hoàng Thị Khánh Linh</v>
      </c>
      <c r="D27" s="1">
        <f>'K12'!D108</f>
        <v>6.8</v>
      </c>
      <c r="E27" s="1">
        <f>'K12'!E108</f>
        <v>4.5999999999999996</v>
      </c>
      <c r="F27" s="1">
        <f>'K12'!F108</f>
        <v>7</v>
      </c>
      <c r="G27" s="1">
        <f>'K12'!G108</f>
        <v>3</v>
      </c>
      <c r="H27" s="1">
        <f>'K12'!H108</f>
        <v>6.75</v>
      </c>
      <c r="I27" s="1">
        <f>'K12'!I108</f>
        <v>5.75</v>
      </c>
      <c r="J27" s="1"/>
      <c r="K27" s="1"/>
      <c r="L27" s="1"/>
      <c r="M27" s="30">
        <f t="shared" si="6"/>
        <v>16.55</v>
      </c>
      <c r="N27" s="30">
        <f t="shared" si="7"/>
        <v>14.399999999999999</v>
      </c>
      <c r="O27" s="30">
        <f t="shared" si="8"/>
        <v>18.399999999999999</v>
      </c>
      <c r="P27" s="30">
        <f t="shared" si="9"/>
        <v>19.3</v>
      </c>
      <c r="Q27" s="30"/>
      <c r="R27" s="51">
        <f t="shared" si="4"/>
        <v>18.149999999999999</v>
      </c>
    </row>
    <row r="28" spans="1:18" s="2" customFormat="1" ht="18" customHeight="1" x14ac:dyDescent="0.25">
      <c r="A28" s="5" t="s">
        <v>63</v>
      </c>
      <c r="B28" s="1" t="str">
        <f>'K12'!B109</f>
        <v>12A1</v>
      </c>
      <c r="C28" s="10" t="str">
        <f>'K12'!C109</f>
        <v>Cao Thị Kim Linh</v>
      </c>
      <c r="D28" s="1">
        <f>'K12'!D109</f>
        <v>8.1999999999999993</v>
      </c>
      <c r="E28" s="1">
        <f>'K12'!E109</f>
        <v>6.4</v>
      </c>
      <c r="F28" s="1">
        <f>'K12'!F109</f>
        <v>6.5</v>
      </c>
      <c r="G28" s="1">
        <f>'K12'!G109</f>
        <v>4</v>
      </c>
      <c r="H28" s="1">
        <f>'K12'!H109</f>
        <v>8</v>
      </c>
      <c r="I28" s="1">
        <f>'K12'!I109</f>
        <v>6.25</v>
      </c>
      <c r="J28" s="1"/>
      <c r="K28" s="1"/>
      <c r="L28" s="1"/>
      <c r="M28" s="30">
        <f t="shared" si="6"/>
        <v>20.2</v>
      </c>
      <c r="N28" s="30">
        <f t="shared" si="7"/>
        <v>18.600000000000001</v>
      </c>
      <c r="O28" s="30">
        <f t="shared" si="8"/>
        <v>21.1</v>
      </c>
      <c r="P28" s="30">
        <f t="shared" si="9"/>
        <v>22.45</v>
      </c>
      <c r="Q28" s="30"/>
      <c r="R28" s="51">
        <f t="shared" si="4"/>
        <v>22.6</v>
      </c>
    </row>
    <row r="29" spans="1:18" s="2" customFormat="1" ht="18" customHeight="1" x14ac:dyDescent="0.25">
      <c r="A29" s="5" t="s">
        <v>65</v>
      </c>
      <c r="B29" s="1" t="str">
        <f>'K12'!B110</f>
        <v>12A1</v>
      </c>
      <c r="C29" s="10" t="str">
        <f>'K12'!C110</f>
        <v>Đào Thị Mai Linh</v>
      </c>
      <c r="D29" s="1">
        <f>'K12'!D110</f>
        <v>8</v>
      </c>
      <c r="E29" s="1">
        <f>'K12'!E110</f>
        <v>7.2</v>
      </c>
      <c r="F29" s="1">
        <f>'K12'!F110</f>
        <v>6.5</v>
      </c>
      <c r="G29" s="1">
        <f>'K12'!G110</f>
        <v>4.75</v>
      </c>
      <c r="H29" s="1">
        <f>'K12'!H110</f>
        <v>8.5</v>
      </c>
      <c r="I29" s="1">
        <f>'K12'!I110</f>
        <v>5.75</v>
      </c>
      <c r="J29" s="1"/>
      <c r="K29" s="1"/>
      <c r="L29" s="1"/>
      <c r="M29" s="30">
        <f t="shared" si="6"/>
        <v>21.25</v>
      </c>
      <c r="N29" s="30">
        <f t="shared" si="7"/>
        <v>19.95</v>
      </c>
      <c r="O29" s="30">
        <f t="shared" si="8"/>
        <v>21.7</v>
      </c>
      <c r="P29" s="30">
        <f t="shared" si="9"/>
        <v>22.25</v>
      </c>
      <c r="Q29" s="30"/>
      <c r="R29" s="51">
        <f t="shared" si="4"/>
        <v>23.7</v>
      </c>
    </row>
    <row r="30" spans="1:18" s="2" customFormat="1" ht="18" customHeight="1" x14ac:dyDescent="0.25">
      <c r="A30" s="5" t="s">
        <v>67</v>
      </c>
      <c r="B30" s="1" t="str">
        <f>'K12'!B111</f>
        <v>12A1</v>
      </c>
      <c r="C30" s="10" t="str">
        <f>'K12'!C111</f>
        <v>Nguyễn Ngọc Linh</v>
      </c>
      <c r="D30" s="1">
        <f>'K12'!D111</f>
        <v>7.2</v>
      </c>
      <c r="E30" s="1">
        <f>'K12'!E111</f>
        <v>7.8</v>
      </c>
      <c r="F30" s="1">
        <f>'K12'!F111</f>
        <v>7</v>
      </c>
      <c r="G30" s="1"/>
      <c r="H30" s="1"/>
      <c r="I30" s="1"/>
      <c r="J30" s="1">
        <f>'K12'!J111</f>
        <v>5.5</v>
      </c>
      <c r="K30" s="1">
        <f>'K12'!K111</f>
        <v>5.25</v>
      </c>
      <c r="L30" s="1">
        <f>'K12'!L111</f>
        <v>5</v>
      </c>
      <c r="M30" s="30"/>
      <c r="N30" s="30"/>
      <c r="O30" s="30">
        <f t="shared" si="8"/>
        <v>22</v>
      </c>
      <c r="P30" s="30"/>
      <c r="Q30" s="30">
        <f t="shared" si="10"/>
        <v>17.75</v>
      </c>
      <c r="R30" s="51"/>
    </row>
    <row r="31" spans="1:18" s="2" customFormat="1" ht="18" customHeight="1" x14ac:dyDescent="0.25">
      <c r="A31" s="5" t="s">
        <v>69</v>
      </c>
      <c r="B31" s="1" t="str">
        <f>'K12'!B112</f>
        <v>12A1</v>
      </c>
      <c r="C31" s="10" t="str">
        <f>'K12'!C112</f>
        <v>Trần Nhất Linh</v>
      </c>
      <c r="D31" s="1">
        <f>'K12'!D112</f>
        <v>7.8</v>
      </c>
      <c r="E31" s="1">
        <f>'K12'!E112</f>
        <v>7.2</v>
      </c>
      <c r="F31" s="1"/>
      <c r="G31" s="1">
        <f>'K12'!G112</f>
        <v>4.25</v>
      </c>
      <c r="H31" s="1">
        <f>'K12'!H112</f>
        <v>8</v>
      </c>
      <c r="I31" s="1">
        <f>'K12'!I112</f>
        <v>5.25</v>
      </c>
      <c r="J31" s="1"/>
      <c r="K31" s="1"/>
      <c r="L31" s="1"/>
      <c r="M31" s="30">
        <f t="shared" si="6"/>
        <v>20.05</v>
      </c>
      <c r="N31" s="30">
        <f t="shared" si="7"/>
        <v>19.25</v>
      </c>
      <c r="O31" s="30">
        <f t="shared" si="8"/>
        <v>15</v>
      </c>
      <c r="P31" s="30">
        <f t="shared" si="9"/>
        <v>21.05</v>
      </c>
      <c r="Q31" s="30"/>
      <c r="R31" s="51">
        <f t="shared" si="4"/>
        <v>23</v>
      </c>
    </row>
    <row r="32" spans="1:18" s="2" customFormat="1" ht="18" customHeight="1" x14ac:dyDescent="0.25">
      <c r="A32" s="5" t="s">
        <v>71</v>
      </c>
      <c r="B32" s="1" t="str">
        <f>'K12'!B116</f>
        <v>12A1</v>
      </c>
      <c r="C32" s="10" t="str">
        <f>'K12'!C116</f>
        <v>Cao Hoàng Long</v>
      </c>
      <c r="D32" s="1">
        <f>'K12'!D116</f>
        <v>8.1999999999999993</v>
      </c>
      <c r="E32" s="1">
        <f>'K12'!E116</f>
        <v>7.2</v>
      </c>
      <c r="F32" s="1">
        <f>'K12'!F116</f>
        <v>6.25</v>
      </c>
      <c r="G32" s="1">
        <f>'K12'!G116</f>
        <v>7.75</v>
      </c>
      <c r="H32" s="1">
        <f>'K12'!H116</f>
        <v>8.5</v>
      </c>
      <c r="I32" s="1">
        <f>'K12'!I116</f>
        <v>6</v>
      </c>
      <c r="J32" s="1"/>
      <c r="K32" s="1"/>
      <c r="L32" s="1"/>
      <c r="M32" s="30">
        <f t="shared" si="6"/>
        <v>24.45</v>
      </c>
      <c r="N32" s="30">
        <f t="shared" si="7"/>
        <v>23.15</v>
      </c>
      <c r="O32" s="30">
        <f t="shared" si="8"/>
        <v>21.65</v>
      </c>
      <c r="P32" s="30">
        <f t="shared" si="9"/>
        <v>22.7</v>
      </c>
      <c r="Q32" s="30"/>
      <c r="R32" s="51">
        <f t="shared" si="4"/>
        <v>23.9</v>
      </c>
    </row>
    <row r="33" spans="1:18" s="2" customFormat="1" ht="18" customHeight="1" x14ac:dyDescent="0.25">
      <c r="A33" s="5" t="s">
        <v>73</v>
      </c>
      <c r="B33" s="1" t="str">
        <f>'K12'!B118</f>
        <v>12A1</v>
      </c>
      <c r="C33" s="10" t="str">
        <f>'K12'!C118</f>
        <v>Nguyễn Thành Long</v>
      </c>
      <c r="D33" s="1">
        <f>'K12'!D118</f>
        <v>6.8</v>
      </c>
      <c r="E33" s="1">
        <f>'K12'!E118</f>
        <v>5.4</v>
      </c>
      <c r="F33" s="1">
        <f>'K12'!F118</f>
        <v>7</v>
      </c>
      <c r="G33" s="1"/>
      <c r="H33" s="1"/>
      <c r="I33" s="1"/>
      <c r="J33" s="1">
        <f>'K12'!J118</f>
        <v>6</v>
      </c>
      <c r="K33" s="1">
        <f>'K12'!K118</f>
        <v>5.25</v>
      </c>
      <c r="L33" s="1">
        <f>'K12'!L118</f>
        <v>6</v>
      </c>
      <c r="M33" s="30"/>
      <c r="N33" s="30"/>
      <c r="O33" s="30">
        <f t="shared" si="8"/>
        <v>19.2</v>
      </c>
      <c r="P33" s="30"/>
      <c r="Q33" s="30">
        <f t="shared" si="10"/>
        <v>18.25</v>
      </c>
      <c r="R33" s="51"/>
    </row>
    <row r="34" spans="1:18" s="2" customFormat="1" ht="18" customHeight="1" x14ac:dyDescent="0.25">
      <c r="A34" s="5" t="s">
        <v>75</v>
      </c>
      <c r="B34" s="1" t="str">
        <f>'K12'!B120</f>
        <v>12A1</v>
      </c>
      <c r="C34" s="10" t="str">
        <f>'K12'!C120</f>
        <v>Đào Thị Thảo Ly</v>
      </c>
      <c r="D34" s="1">
        <f>'K12'!D120</f>
        <v>7.4</v>
      </c>
      <c r="E34" s="1">
        <f>'K12'!E120</f>
        <v>4.8</v>
      </c>
      <c r="F34" s="1">
        <f>'K12'!F120</f>
        <v>6.5</v>
      </c>
      <c r="G34" s="1">
        <f>'K12'!G120</f>
        <v>6.75</v>
      </c>
      <c r="H34" s="1">
        <f>'K12'!H120</f>
        <v>8.5</v>
      </c>
      <c r="I34" s="1">
        <f>'K12'!I120</f>
        <v>5.75</v>
      </c>
      <c r="J34" s="1"/>
      <c r="K34" s="1"/>
      <c r="L34" s="1"/>
      <c r="M34" s="30">
        <f t="shared" si="6"/>
        <v>22.65</v>
      </c>
      <c r="N34" s="30">
        <f t="shared" si="7"/>
        <v>18.95</v>
      </c>
      <c r="O34" s="30">
        <f t="shared" si="8"/>
        <v>18.7</v>
      </c>
      <c r="P34" s="30">
        <f t="shared" si="9"/>
        <v>21.65</v>
      </c>
      <c r="Q34" s="30"/>
      <c r="R34" s="51">
        <f t="shared" si="4"/>
        <v>20.7</v>
      </c>
    </row>
    <row r="35" spans="1:18" s="2" customFormat="1" ht="18" customHeight="1" x14ac:dyDescent="0.25">
      <c r="A35" s="5" t="s">
        <v>77</v>
      </c>
      <c r="B35" s="1" t="str">
        <f>'K12'!B124</f>
        <v>12A1</v>
      </c>
      <c r="C35" s="10" t="str">
        <f>'K12'!C124</f>
        <v>Nguyễn Gia Minh</v>
      </c>
      <c r="D35" s="1">
        <f>'K12'!D124</f>
        <v>8</v>
      </c>
      <c r="E35" s="1">
        <f>'K12'!E124</f>
        <v>6.6</v>
      </c>
      <c r="F35" s="1">
        <f>'K12'!F124</f>
        <v>6.75</v>
      </c>
      <c r="G35" s="1">
        <f>'K12'!G124</f>
        <v>4.5</v>
      </c>
      <c r="H35" s="1">
        <f>'K12'!H124</f>
        <v>6.75</v>
      </c>
      <c r="I35" s="1">
        <f>'K12'!I124</f>
        <v>6.25</v>
      </c>
      <c r="J35" s="1"/>
      <c r="K35" s="1"/>
      <c r="L35" s="1"/>
      <c r="M35" s="30">
        <f t="shared" si="6"/>
        <v>19.25</v>
      </c>
      <c r="N35" s="30">
        <f t="shared" si="7"/>
        <v>19.100000000000001</v>
      </c>
      <c r="O35" s="30">
        <f t="shared" si="8"/>
        <v>21.35</v>
      </c>
      <c r="P35" s="30">
        <f t="shared" si="9"/>
        <v>21</v>
      </c>
      <c r="Q35" s="30"/>
      <c r="R35" s="51">
        <f t="shared" si="4"/>
        <v>21.35</v>
      </c>
    </row>
    <row r="36" spans="1:18" s="2" customFormat="1" ht="18" customHeight="1" x14ac:dyDescent="0.25">
      <c r="A36" s="5" t="s">
        <v>79</v>
      </c>
      <c r="B36" s="1" t="str">
        <f>'K12'!B128</f>
        <v>12A1</v>
      </c>
      <c r="C36" s="10" t="str">
        <f>'K12'!C128</f>
        <v>Nguyễn Văn Minh</v>
      </c>
      <c r="D36" s="1">
        <f>'K12'!D128</f>
        <v>7.8</v>
      </c>
      <c r="E36" s="1">
        <f>'K12'!E128</f>
        <v>5.6</v>
      </c>
      <c r="F36" s="1">
        <f>'K12'!F128</f>
        <v>6.75</v>
      </c>
      <c r="G36" s="1">
        <f>'K12'!G128</f>
        <v>5.5</v>
      </c>
      <c r="H36" s="1">
        <f>'K12'!H128</f>
        <v>7.5</v>
      </c>
      <c r="I36" s="1">
        <f>'K12'!I128</f>
        <v>6.25</v>
      </c>
      <c r="J36" s="1"/>
      <c r="K36" s="1"/>
      <c r="L36" s="1"/>
      <c r="M36" s="30">
        <f t="shared" si="6"/>
        <v>20.8</v>
      </c>
      <c r="N36" s="30">
        <f t="shared" si="7"/>
        <v>18.899999999999999</v>
      </c>
      <c r="O36" s="30">
        <f t="shared" si="8"/>
        <v>20.149999999999999</v>
      </c>
      <c r="P36" s="30">
        <f t="shared" si="9"/>
        <v>21.55</v>
      </c>
      <c r="Q36" s="30"/>
      <c r="R36" s="51">
        <f t="shared" si="4"/>
        <v>20.9</v>
      </c>
    </row>
    <row r="37" spans="1:18" s="2" customFormat="1" ht="18" customHeight="1" x14ac:dyDescent="0.25">
      <c r="A37" s="5" t="s">
        <v>81</v>
      </c>
      <c r="B37" s="1" t="str">
        <f>'K12'!B132</f>
        <v>12A1</v>
      </c>
      <c r="C37" s="10" t="str">
        <f>'K12'!C132</f>
        <v>Nguyễn Nhất Nam</v>
      </c>
      <c r="D37" s="1">
        <f>'K12'!D132</f>
        <v>7.4</v>
      </c>
      <c r="E37" s="1">
        <f>'K12'!E132</f>
        <v>8.6</v>
      </c>
      <c r="F37" s="1">
        <f>'K12'!F132</f>
        <v>7.75</v>
      </c>
      <c r="G37" s="1"/>
      <c r="H37" s="1"/>
      <c r="I37" s="1"/>
      <c r="J37" s="1">
        <f>'K12'!J132</f>
        <v>4.75</v>
      </c>
      <c r="K37" s="1">
        <f>'K12'!K132</f>
        <v>6.5</v>
      </c>
      <c r="L37" s="1">
        <f>'K12'!L132</f>
        <v>6.5</v>
      </c>
      <c r="M37" s="30"/>
      <c r="N37" s="30"/>
      <c r="O37" s="30">
        <f t="shared" si="8"/>
        <v>23.75</v>
      </c>
      <c r="P37" s="30"/>
      <c r="Q37" s="30">
        <f t="shared" si="10"/>
        <v>19</v>
      </c>
      <c r="R37" s="51"/>
    </row>
    <row r="38" spans="1:18" s="2" customFormat="1" ht="18" customHeight="1" x14ac:dyDescent="0.25">
      <c r="A38" s="5" t="s">
        <v>83</v>
      </c>
      <c r="B38" s="1" t="str">
        <f>'K12'!B141</f>
        <v>12A1</v>
      </c>
      <c r="C38" s="10" t="str">
        <f>'K12'!C141</f>
        <v>Nguyễn Hải Nghi</v>
      </c>
      <c r="D38" s="1">
        <f>'K12'!D141</f>
        <v>6.8</v>
      </c>
      <c r="E38" s="1">
        <f>'K12'!E141</f>
        <v>5.4</v>
      </c>
      <c r="F38" s="1">
        <f>'K12'!F141</f>
        <v>7</v>
      </c>
      <c r="G38" s="1">
        <f>'K12'!G141</f>
        <v>4.5</v>
      </c>
      <c r="H38" s="1">
        <f>'K12'!H141</f>
        <v>7.5</v>
      </c>
      <c r="I38" s="1">
        <f>'K12'!I141</f>
        <v>6</v>
      </c>
      <c r="J38" s="1"/>
      <c r="K38" s="1"/>
      <c r="L38" s="1"/>
      <c r="M38" s="30">
        <f t="shared" ref="M38:M41" si="11">D38+G38+H38</f>
        <v>18.8</v>
      </c>
      <c r="N38" s="30">
        <f t="shared" ref="N38:N41" si="12">D38+E38+G38</f>
        <v>16.7</v>
      </c>
      <c r="O38" s="30">
        <f t="shared" ref="O38:O41" si="13">D38+E38+F38</f>
        <v>19.2</v>
      </c>
      <c r="P38" s="30">
        <f t="shared" ref="P38:P41" si="14">D38+H38+I38</f>
        <v>20.3</v>
      </c>
      <c r="Q38" s="30"/>
      <c r="R38" s="51">
        <f t="shared" si="4"/>
        <v>19.7</v>
      </c>
    </row>
    <row r="39" spans="1:18" s="2" customFormat="1" ht="18" customHeight="1" x14ac:dyDescent="0.25">
      <c r="A39" s="5" t="s">
        <v>85</v>
      </c>
      <c r="B39" s="1" t="str">
        <f>'K12'!B171</f>
        <v>12A1</v>
      </c>
      <c r="C39" s="10" t="str">
        <f>'K12'!C171</f>
        <v>Nguyễn Lê Việt Quang</v>
      </c>
      <c r="D39" s="1">
        <f>'K12'!D171</f>
        <v>8.6</v>
      </c>
      <c r="E39" s="1">
        <f>'K12'!E171</f>
        <v>6</v>
      </c>
      <c r="F39" s="1">
        <f>'K12'!F171</f>
        <v>5.5</v>
      </c>
      <c r="G39" s="1">
        <f>'K12'!G171</f>
        <v>6</v>
      </c>
      <c r="H39" s="1">
        <f>'K12'!H171</f>
        <v>9</v>
      </c>
      <c r="I39" s="1">
        <f>'K12'!I171</f>
        <v>5.25</v>
      </c>
      <c r="J39" s="1"/>
      <c r="K39" s="1"/>
      <c r="L39" s="1"/>
      <c r="M39" s="31">
        <f t="shared" si="11"/>
        <v>23.6</v>
      </c>
      <c r="N39" s="30">
        <f t="shared" si="12"/>
        <v>20.6</v>
      </c>
      <c r="O39" s="30">
        <f t="shared" si="13"/>
        <v>20.100000000000001</v>
      </c>
      <c r="P39" s="30">
        <f t="shared" si="14"/>
        <v>22.85</v>
      </c>
      <c r="Q39" s="30"/>
      <c r="R39" s="51">
        <f t="shared" si="4"/>
        <v>23.6</v>
      </c>
    </row>
    <row r="40" spans="1:18" s="2" customFormat="1" ht="18" customHeight="1" x14ac:dyDescent="0.25">
      <c r="A40" s="5" t="s">
        <v>87</v>
      </c>
      <c r="B40" s="1" t="str">
        <f>'K12'!B174</f>
        <v>12A1</v>
      </c>
      <c r="C40" s="10" t="str">
        <f>'K12'!C174</f>
        <v>Lê Thế Minh Quân</v>
      </c>
      <c r="D40" s="1">
        <f>'K12'!D174</f>
        <v>6.2</v>
      </c>
      <c r="E40" s="1">
        <f>'K12'!E174</f>
        <v>5.4</v>
      </c>
      <c r="F40" s="1">
        <f>'K12'!F174</f>
        <v>5.25</v>
      </c>
      <c r="G40" s="1">
        <f>'K12'!G174</f>
        <v>4</v>
      </c>
      <c r="H40" s="1">
        <f>'K12'!H174</f>
        <v>7.25</v>
      </c>
      <c r="I40" s="1">
        <f>'K12'!I174</f>
        <v>5</v>
      </c>
      <c r="J40" s="1"/>
      <c r="K40" s="1"/>
      <c r="L40" s="1"/>
      <c r="M40" s="30">
        <f t="shared" si="11"/>
        <v>17.45</v>
      </c>
      <c r="N40" s="30">
        <f t="shared" si="12"/>
        <v>15.600000000000001</v>
      </c>
      <c r="O40" s="30">
        <f t="shared" si="13"/>
        <v>16.850000000000001</v>
      </c>
      <c r="P40" s="30">
        <f t="shared" si="14"/>
        <v>18.45</v>
      </c>
      <c r="Q40" s="30"/>
      <c r="R40" s="51">
        <f t="shared" si="4"/>
        <v>18.850000000000001</v>
      </c>
    </row>
    <row r="41" spans="1:18" s="2" customFormat="1" ht="18" customHeight="1" x14ac:dyDescent="0.25">
      <c r="A41" s="5" t="s">
        <v>89</v>
      </c>
      <c r="B41" s="1" t="str">
        <f>'K12'!B185</f>
        <v>12A1</v>
      </c>
      <c r="C41" s="10" t="str">
        <f>'K12'!C185</f>
        <v>Trần Tấn Tài</v>
      </c>
      <c r="D41" s="1">
        <f>'K12'!D185</f>
        <v>7.4</v>
      </c>
      <c r="E41" s="1">
        <f>'K12'!E185</f>
        <v>4.8</v>
      </c>
      <c r="F41" s="1">
        <f>'K12'!F185</f>
        <v>5</v>
      </c>
      <c r="G41" s="1">
        <f>'K12'!G185</f>
        <v>7.5</v>
      </c>
      <c r="H41" s="1">
        <f>'K12'!H185</f>
        <v>7.25</v>
      </c>
      <c r="I41" s="1">
        <f>'K12'!I185</f>
        <v>5.75</v>
      </c>
      <c r="J41" s="1"/>
      <c r="K41" s="1"/>
      <c r="L41" s="1"/>
      <c r="M41" s="30">
        <f t="shared" si="11"/>
        <v>22.15</v>
      </c>
      <c r="N41" s="30">
        <f t="shared" si="12"/>
        <v>19.7</v>
      </c>
      <c r="O41" s="30">
        <f t="shared" si="13"/>
        <v>17.2</v>
      </c>
      <c r="P41" s="30">
        <f t="shared" si="14"/>
        <v>20.399999999999999</v>
      </c>
      <c r="Q41" s="30"/>
      <c r="R41" s="51">
        <f t="shared" si="4"/>
        <v>19.45</v>
      </c>
    </row>
    <row r="42" spans="1:18" s="2" customFormat="1" ht="18" customHeight="1" x14ac:dyDescent="0.25">
      <c r="A42" s="5" t="s">
        <v>91</v>
      </c>
      <c r="B42" s="1" t="str">
        <f>'K12'!B197</f>
        <v>12A1</v>
      </c>
      <c r="C42" s="10" t="str">
        <f>'K12'!C197</f>
        <v>Nguyễn Đức Thắng</v>
      </c>
      <c r="D42" s="1">
        <f>'K12'!D197</f>
        <v>7.2</v>
      </c>
      <c r="E42" s="1">
        <f>'K12'!E197</f>
        <v>5.2</v>
      </c>
      <c r="F42" s="1">
        <f>'K12'!F197</f>
        <v>7</v>
      </c>
      <c r="G42" s="1">
        <f>'K12'!G197</f>
        <v>5.25</v>
      </c>
      <c r="H42" s="1">
        <f>'K12'!H197</f>
        <v>4.25</v>
      </c>
      <c r="I42" s="1">
        <f>'K12'!I197</f>
        <v>6</v>
      </c>
      <c r="J42" s="1"/>
      <c r="K42" s="1"/>
      <c r="L42" s="1"/>
      <c r="M42" s="30">
        <f t="shared" ref="M42:M46" si="15">D42+G42+H42</f>
        <v>16.7</v>
      </c>
      <c r="N42" s="30">
        <f t="shared" ref="N42:N46" si="16">D42+E42+G42</f>
        <v>17.649999999999999</v>
      </c>
      <c r="O42" s="30">
        <f t="shared" ref="O42:O46" si="17">D42+E42+F42</f>
        <v>19.399999999999999</v>
      </c>
      <c r="P42" s="30">
        <f t="shared" ref="P42:P46" si="18">D42+H42+I42</f>
        <v>17.45</v>
      </c>
      <c r="Q42" s="30"/>
      <c r="R42" s="51">
        <f t="shared" si="4"/>
        <v>16.649999999999999</v>
      </c>
    </row>
    <row r="43" spans="1:18" s="2" customFormat="1" ht="18" customHeight="1" x14ac:dyDescent="0.25">
      <c r="A43" s="5" t="s">
        <v>93</v>
      </c>
      <c r="B43" s="1" t="str">
        <f>'K12'!B208</f>
        <v>12A1</v>
      </c>
      <c r="C43" s="10" t="str">
        <f>'K12'!C208</f>
        <v>Hồ Minh Tiến</v>
      </c>
      <c r="D43" s="1">
        <f>'K12'!D208</f>
        <v>5.4</v>
      </c>
      <c r="E43" s="1">
        <f>'K12'!E208</f>
        <v>3.8</v>
      </c>
      <c r="F43" s="1">
        <f>'K12'!F208</f>
        <v>6</v>
      </c>
      <c r="G43" s="1">
        <f>'K12'!G208</f>
        <v>4</v>
      </c>
      <c r="H43" s="1">
        <f>'K12'!H208</f>
        <v>5.5</v>
      </c>
      <c r="I43" s="1">
        <f>'K12'!I208</f>
        <v>7.5</v>
      </c>
      <c r="J43" s="1"/>
      <c r="K43" s="1"/>
      <c r="L43" s="1"/>
      <c r="M43" s="30">
        <f t="shared" si="15"/>
        <v>14.9</v>
      </c>
      <c r="N43" s="30">
        <f t="shared" si="16"/>
        <v>13.2</v>
      </c>
      <c r="O43" s="30">
        <f t="shared" si="17"/>
        <v>15.2</v>
      </c>
      <c r="P43" s="30">
        <f t="shared" si="18"/>
        <v>18.399999999999999</v>
      </c>
      <c r="Q43" s="30"/>
      <c r="R43" s="51">
        <f t="shared" si="4"/>
        <v>14.7</v>
      </c>
    </row>
    <row r="44" spans="1:18" s="2" customFormat="1" ht="18" customHeight="1" x14ac:dyDescent="0.25">
      <c r="A44" s="5" t="s">
        <v>95</v>
      </c>
      <c r="B44" s="1" t="str">
        <f>'K12'!B211</f>
        <v>12A1</v>
      </c>
      <c r="C44" s="10" t="str">
        <f>'K12'!C211</f>
        <v>Lưu Thị Trang</v>
      </c>
      <c r="D44" s="1">
        <f>'K12'!D211</f>
        <v>5.8</v>
      </c>
      <c r="E44" s="1">
        <f>'K12'!E211</f>
        <v>6.4</v>
      </c>
      <c r="F44" s="1">
        <f>'K12'!F211</f>
        <v>6.75</v>
      </c>
      <c r="G44" s="1"/>
      <c r="H44" s="1"/>
      <c r="I44" s="1"/>
      <c r="J44" s="1">
        <f>'K12'!J211</f>
        <v>3.75</v>
      </c>
      <c r="K44" s="1">
        <f>'K12'!K211</f>
        <v>6.75</v>
      </c>
      <c r="L44" s="1">
        <f>'K12'!L211</f>
        <v>4.5</v>
      </c>
      <c r="M44" s="30"/>
      <c r="N44" s="30"/>
      <c r="O44" s="30">
        <f t="shared" si="17"/>
        <v>18.95</v>
      </c>
      <c r="P44" s="30"/>
      <c r="Q44" s="30">
        <f t="shared" ref="Q44" si="19">F44+J44+K44</f>
        <v>17.25</v>
      </c>
      <c r="R44" s="51"/>
    </row>
    <row r="45" spans="1:18" s="2" customFormat="1" ht="18" customHeight="1" x14ac:dyDescent="0.25">
      <c r="A45" s="5" t="s">
        <v>97</v>
      </c>
      <c r="B45" s="1" t="str">
        <f>'K12'!B213</f>
        <v>12A1</v>
      </c>
      <c r="C45" s="10" t="str">
        <f>'K12'!C213</f>
        <v>Nguyễn Thu Trang</v>
      </c>
      <c r="D45" s="1">
        <f>'K12'!D213</f>
        <v>8.8000000000000007</v>
      </c>
      <c r="E45" s="1">
        <f>'K12'!E213</f>
        <v>8</v>
      </c>
      <c r="F45" s="1">
        <f>'K12'!F213</f>
        <v>7</v>
      </c>
      <c r="G45" s="1">
        <f>'K12'!G213</f>
        <v>7.25</v>
      </c>
      <c r="H45" s="1">
        <f>'K12'!H213</f>
        <v>8.75</v>
      </c>
      <c r="I45" s="1">
        <f>'K12'!I213</f>
        <v>8.25</v>
      </c>
      <c r="J45" s="1"/>
      <c r="K45" s="1"/>
      <c r="L45" s="1"/>
      <c r="M45" s="30">
        <f t="shared" si="15"/>
        <v>24.8</v>
      </c>
      <c r="N45" s="30">
        <f t="shared" si="16"/>
        <v>24.05</v>
      </c>
      <c r="O45" s="30">
        <f t="shared" si="17"/>
        <v>23.8</v>
      </c>
      <c r="P45" s="30">
        <f t="shared" si="18"/>
        <v>25.8</v>
      </c>
      <c r="Q45" s="30"/>
      <c r="R45" s="51">
        <f t="shared" si="4"/>
        <v>25.55</v>
      </c>
    </row>
    <row r="46" spans="1:18" s="2" customFormat="1" ht="18" customHeight="1" x14ac:dyDescent="0.25">
      <c r="A46" s="5" t="s">
        <v>99</v>
      </c>
      <c r="B46" s="1" t="str">
        <f>'K12'!B227</f>
        <v>12A1</v>
      </c>
      <c r="C46" s="10" t="str">
        <f>'K12'!C227</f>
        <v>Vũ Yến Vinh</v>
      </c>
      <c r="D46" s="1">
        <f>'K12'!D227</f>
        <v>7.6</v>
      </c>
      <c r="E46" s="1">
        <f>'K12'!E227</f>
        <v>6</v>
      </c>
      <c r="F46" s="1">
        <f>'K12'!F227</f>
        <v>6</v>
      </c>
      <c r="G46" s="1"/>
      <c r="H46" s="1"/>
      <c r="I46" s="1"/>
      <c r="J46" s="1">
        <f>'K12'!J227</f>
        <v>5.25</v>
      </c>
      <c r="K46" s="1">
        <f>'K12'!K227</f>
        <v>5.75</v>
      </c>
      <c r="L46" s="1">
        <f>'K12'!L227</f>
        <v>6.25</v>
      </c>
      <c r="M46" s="30">
        <f t="shared" si="15"/>
        <v>7.6</v>
      </c>
      <c r="N46" s="30">
        <f t="shared" si="16"/>
        <v>13.6</v>
      </c>
      <c r="O46" s="30">
        <f t="shared" si="17"/>
        <v>19.600000000000001</v>
      </c>
      <c r="P46" s="30">
        <f t="shared" si="18"/>
        <v>7.6</v>
      </c>
      <c r="Q46" s="30"/>
      <c r="R46" s="51">
        <f t="shared" si="4"/>
        <v>13.6</v>
      </c>
    </row>
    <row r="47" spans="1:18" s="2" customFormat="1" ht="18" customHeight="1" x14ac:dyDescent="0.25">
      <c r="A47" s="47" t="s">
        <v>484</v>
      </c>
      <c r="B47" s="47"/>
      <c r="C47" s="47"/>
      <c r="D47" s="18">
        <f t="shared" ref="D47:L47" si="20">AVERAGE(D4:D46)</f>
        <v>7.4333333333333327</v>
      </c>
      <c r="E47" s="18">
        <f t="shared" si="20"/>
        <v>6.3428571428571425</v>
      </c>
      <c r="F47" s="18">
        <f t="shared" si="20"/>
        <v>6.7865853658536581</v>
      </c>
      <c r="G47" s="18">
        <f t="shared" si="20"/>
        <v>5.17741935483871</v>
      </c>
      <c r="H47" s="18">
        <f t="shared" si="20"/>
        <v>7.709677419354839</v>
      </c>
      <c r="I47" s="18">
        <f t="shared" si="20"/>
        <v>5.879032258064516</v>
      </c>
      <c r="J47" s="18">
        <f t="shared" si="20"/>
        <v>5.2272727272727275</v>
      </c>
      <c r="K47" s="18">
        <f t="shared" si="20"/>
        <v>5.75</v>
      </c>
      <c r="L47" s="18">
        <f t="shared" si="20"/>
        <v>5.4090909090909092</v>
      </c>
    </row>
    <row r="48" spans="1:18" ht="15.75" x14ac:dyDescent="0.25">
      <c r="A48" s="47" t="s">
        <v>485</v>
      </c>
      <c r="B48" s="47"/>
      <c r="C48" s="47"/>
      <c r="D48" s="16">
        <f t="shared" ref="D48:L48" si="21">SUM(D4:D46)</f>
        <v>312.2</v>
      </c>
      <c r="E48" s="16">
        <f t="shared" si="21"/>
        <v>266.39999999999998</v>
      </c>
      <c r="F48" s="16">
        <f t="shared" si="21"/>
        <v>278.25</v>
      </c>
      <c r="G48" s="16">
        <f t="shared" si="21"/>
        <v>160.5</v>
      </c>
      <c r="H48" s="16">
        <f t="shared" si="21"/>
        <v>239</v>
      </c>
      <c r="I48" s="16">
        <f t="shared" si="21"/>
        <v>182.25</v>
      </c>
      <c r="J48" s="16">
        <f t="shared" si="21"/>
        <v>57.5</v>
      </c>
      <c r="K48" s="16">
        <f t="shared" si="21"/>
        <v>63.25</v>
      </c>
      <c r="L48" s="16">
        <f t="shared" si="21"/>
        <v>59.5</v>
      </c>
    </row>
    <row r="50" spans="2:12" ht="15.75" x14ac:dyDescent="0.25">
      <c r="B50" s="48"/>
      <c r="C50" s="48"/>
      <c r="D50" s="19" t="s">
        <v>470</v>
      </c>
      <c r="E50" s="19" t="s">
        <v>472</v>
      </c>
      <c r="F50" s="19" t="s">
        <v>471</v>
      </c>
      <c r="G50" s="19" t="s">
        <v>473</v>
      </c>
      <c r="H50" s="19" t="s">
        <v>474</v>
      </c>
      <c r="I50" s="19" t="s">
        <v>475</v>
      </c>
      <c r="J50" s="19" t="s">
        <v>476</v>
      </c>
      <c r="K50" s="19" t="s">
        <v>477</v>
      </c>
      <c r="L50" s="19" t="s">
        <v>9</v>
      </c>
    </row>
    <row r="51" spans="2:12" ht="15.75" x14ac:dyDescent="0.25">
      <c r="B51" s="49" t="s">
        <v>478</v>
      </c>
      <c r="C51" s="50"/>
      <c r="D51" s="20">
        <f t="shared" ref="D51:L51" si="22">COUNTIF(D4:D46,"&lt;=1")</f>
        <v>0</v>
      </c>
      <c r="E51" s="20">
        <f t="shared" si="22"/>
        <v>0</v>
      </c>
      <c r="F51" s="20">
        <f t="shared" si="22"/>
        <v>0</v>
      </c>
      <c r="G51" s="20">
        <f t="shared" si="22"/>
        <v>0</v>
      </c>
      <c r="H51" s="20">
        <f t="shared" si="22"/>
        <v>0</v>
      </c>
      <c r="I51" s="20">
        <f t="shared" si="22"/>
        <v>0</v>
      </c>
      <c r="J51" s="20">
        <f t="shared" si="22"/>
        <v>0</v>
      </c>
      <c r="K51" s="20">
        <f t="shared" si="22"/>
        <v>0</v>
      </c>
      <c r="L51" s="20">
        <f t="shared" si="22"/>
        <v>0</v>
      </c>
    </row>
    <row r="52" spans="2:12" ht="15.75" x14ac:dyDescent="0.25">
      <c r="B52" s="43" t="s">
        <v>479</v>
      </c>
      <c r="C52" s="44"/>
      <c r="D52" s="20" t="str">
        <f t="shared" ref="D52:L52" si="23">TEXT(COUNTIF(D4:D46,"&lt;5")-D51,"#0")</f>
        <v>1</v>
      </c>
      <c r="E52" s="20" t="str">
        <f t="shared" si="23"/>
        <v>9</v>
      </c>
      <c r="F52" s="20" t="str">
        <f t="shared" si="23"/>
        <v>0</v>
      </c>
      <c r="G52" s="20" t="str">
        <f t="shared" si="23"/>
        <v>15</v>
      </c>
      <c r="H52" s="20" t="str">
        <f t="shared" si="23"/>
        <v>1</v>
      </c>
      <c r="I52" s="20" t="str">
        <f t="shared" si="23"/>
        <v>2</v>
      </c>
      <c r="J52" s="20" t="str">
        <f t="shared" si="23"/>
        <v>5</v>
      </c>
      <c r="K52" s="20" t="str">
        <f t="shared" si="23"/>
        <v>2</v>
      </c>
      <c r="L52" s="20" t="str">
        <f t="shared" si="23"/>
        <v>2</v>
      </c>
    </row>
    <row r="53" spans="2:12" ht="15.75" x14ac:dyDescent="0.25">
      <c r="B53" s="43" t="s">
        <v>480</v>
      </c>
      <c r="C53" s="44"/>
      <c r="D53" s="20" t="str">
        <f t="shared" ref="D53:L53" si="24">TEXT(COUNTIF(D4:D46,"&lt;7")-D51-D52,"#0")</f>
        <v>10</v>
      </c>
      <c r="E53" s="20" t="str">
        <f t="shared" si="24"/>
        <v>16</v>
      </c>
      <c r="F53" s="20" t="str">
        <f t="shared" si="24"/>
        <v>20</v>
      </c>
      <c r="G53" s="20" t="str">
        <f t="shared" si="24"/>
        <v>11</v>
      </c>
      <c r="H53" s="20" t="str">
        <f t="shared" si="24"/>
        <v>4</v>
      </c>
      <c r="I53" s="20" t="str">
        <f t="shared" si="24"/>
        <v>26</v>
      </c>
      <c r="J53" s="20" t="str">
        <f t="shared" si="24"/>
        <v>5</v>
      </c>
      <c r="K53" s="20" t="str">
        <f t="shared" si="24"/>
        <v>8</v>
      </c>
      <c r="L53" s="20" t="str">
        <f t="shared" si="24"/>
        <v>9</v>
      </c>
    </row>
    <row r="54" spans="2:12" ht="15.75" x14ac:dyDescent="0.25">
      <c r="B54" s="43" t="s">
        <v>481</v>
      </c>
      <c r="C54" s="44"/>
      <c r="D54" s="20" t="str">
        <f t="shared" ref="D54:L54" si="25">TEXT(COUNTIF(D4:D46,"&lt;9")-D51-D52-D53,"#0")</f>
        <v>31</v>
      </c>
      <c r="E54" s="20" t="str">
        <f t="shared" si="25"/>
        <v>17</v>
      </c>
      <c r="F54" s="20" t="str">
        <f t="shared" si="25"/>
        <v>21</v>
      </c>
      <c r="G54" s="20" t="str">
        <f t="shared" si="25"/>
        <v>5</v>
      </c>
      <c r="H54" s="20" t="str">
        <f t="shared" si="25"/>
        <v>23</v>
      </c>
      <c r="I54" s="20" t="str">
        <f t="shared" si="25"/>
        <v>3</v>
      </c>
      <c r="J54" s="20" t="str">
        <f t="shared" si="25"/>
        <v>1</v>
      </c>
      <c r="K54" s="20" t="str">
        <f t="shared" si="25"/>
        <v>1</v>
      </c>
      <c r="L54" s="20" t="str">
        <f t="shared" si="25"/>
        <v>0</v>
      </c>
    </row>
    <row r="55" spans="2:12" ht="15.75" x14ac:dyDescent="0.25">
      <c r="B55" s="43" t="s">
        <v>482</v>
      </c>
      <c r="C55" s="44"/>
      <c r="D55" s="20" t="str">
        <f t="shared" ref="D55:L55" si="26">TEXT(COUNTIF(D4:D46,"&gt;=9"),"#0")</f>
        <v>0</v>
      </c>
      <c r="E55" s="20" t="str">
        <f t="shared" si="26"/>
        <v>0</v>
      </c>
      <c r="F55" s="20" t="str">
        <f t="shared" si="26"/>
        <v>0</v>
      </c>
      <c r="G55" s="20" t="str">
        <f t="shared" si="26"/>
        <v>0</v>
      </c>
      <c r="H55" s="20" t="str">
        <f t="shared" si="26"/>
        <v>3</v>
      </c>
      <c r="I55" s="20" t="str">
        <f t="shared" si="26"/>
        <v>0</v>
      </c>
      <c r="J55" s="20" t="str">
        <f t="shared" si="26"/>
        <v>0</v>
      </c>
      <c r="K55" s="20" t="str">
        <f t="shared" si="26"/>
        <v>0</v>
      </c>
      <c r="L55" s="20" t="str">
        <f t="shared" si="26"/>
        <v>0</v>
      </c>
    </row>
    <row r="56" spans="2:12" ht="15.75" x14ac:dyDescent="0.25">
      <c r="B56" s="45" t="s">
        <v>483</v>
      </c>
      <c r="C56" s="46"/>
      <c r="D56" s="21">
        <f>D51+D52+D53+D54+D55</f>
        <v>42</v>
      </c>
      <c r="E56" s="21">
        <f>E51+E52+E53+E54+E55</f>
        <v>42</v>
      </c>
      <c r="F56" s="21">
        <f>F51+F52+F53+F54+F55</f>
        <v>41</v>
      </c>
      <c r="G56" s="21">
        <f t="shared" ref="G56:L56" si="27">G51+G52+G53+G54+G55</f>
        <v>31</v>
      </c>
      <c r="H56" s="21">
        <f t="shared" si="27"/>
        <v>31</v>
      </c>
      <c r="I56" s="21">
        <f t="shared" si="27"/>
        <v>31</v>
      </c>
      <c r="J56" s="21">
        <f t="shared" si="27"/>
        <v>11</v>
      </c>
      <c r="K56" s="21">
        <f t="shared" si="27"/>
        <v>11</v>
      </c>
      <c r="L56" s="21">
        <f t="shared" si="27"/>
        <v>11</v>
      </c>
    </row>
  </sheetData>
  <autoFilter ref="A3:Q48" xr:uid="{00000000-0009-0000-0000-000001000000}"/>
  <mergeCells count="9">
    <mergeCell ref="B54:C54"/>
    <mergeCell ref="B55:C55"/>
    <mergeCell ref="B56:C56"/>
    <mergeCell ref="A47:C47"/>
    <mergeCell ref="A48:C48"/>
    <mergeCell ref="B50:C50"/>
    <mergeCell ref="B51:C51"/>
    <mergeCell ref="B52:C52"/>
    <mergeCell ref="B53:C5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Q51"/>
  <sheetViews>
    <sheetView topLeftCell="A37" workbookViewId="0">
      <selection activeCell="O46" sqref="O46"/>
    </sheetView>
  </sheetViews>
  <sheetFormatPr defaultRowHeight="15" x14ac:dyDescent="0.25"/>
  <cols>
    <col min="1" max="1" width="7.140625" customWidth="1"/>
    <col min="2" max="2" width="8.140625" customWidth="1"/>
    <col min="3" max="3" width="27.28515625" style="14" customWidth="1"/>
    <col min="4" max="4" width="10.42578125" bestFit="1" customWidth="1"/>
    <col min="5" max="5" width="12.5703125" bestFit="1" customWidth="1"/>
    <col min="13" max="13" width="9.7109375" bestFit="1" customWidth="1"/>
  </cols>
  <sheetData>
    <row r="3" spans="1:17" ht="35.1" customHeight="1" x14ac:dyDescent="0.25">
      <c r="A3" s="4" t="s">
        <v>0</v>
      </c>
      <c r="B3" s="4" t="s">
        <v>468</v>
      </c>
      <c r="C3" s="4" t="s">
        <v>469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</row>
    <row r="4" spans="1:17" s="2" customFormat="1" ht="18" customHeight="1" x14ac:dyDescent="0.25">
      <c r="A4" s="5" t="s">
        <v>10</v>
      </c>
      <c r="B4" s="1" t="str">
        <f>'K12'!B6</f>
        <v>12A2</v>
      </c>
      <c r="C4" s="10" t="str">
        <f>'K12'!C6</f>
        <v>Lê Hoài Anh</v>
      </c>
      <c r="D4" s="1">
        <f>'K12'!D6</f>
        <v>6.2</v>
      </c>
      <c r="E4" s="1">
        <f>'K12'!E6</f>
        <v>4.5999999999999996</v>
      </c>
      <c r="F4" s="1">
        <f>'K12'!F6</f>
        <v>7.25</v>
      </c>
      <c r="G4" s="1"/>
      <c r="H4" s="1"/>
      <c r="I4" s="1"/>
      <c r="J4" s="1">
        <f>'K12'!J6</f>
        <v>4.25</v>
      </c>
      <c r="K4" s="1">
        <f>'K12'!K6</f>
        <v>4.25</v>
      </c>
      <c r="L4" s="1">
        <f>'K12'!L6</f>
        <v>4.5</v>
      </c>
      <c r="M4" s="12"/>
      <c r="N4" s="12"/>
      <c r="O4" s="12">
        <f t="shared" ref="O4:O15" si="0">D4+E4+F4</f>
        <v>18.05</v>
      </c>
      <c r="P4" s="12"/>
      <c r="Q4" s="12">
        <f t="shared" ref="Q4:Q15" si="1">F4+J4+K4</f>
        <v>15.75</v>
      </c>
    </row>
    <row r="5" spans="1:17" s="2" customFormat="1" ht="18" customHeight="1" x14ac:dyDescent="0.25">
      <c r="A5" s="5" t="s">
        <v>13</v>
      </c>
      <c r="B5" s="1" t="str">
        <f>'K12'!B17</f>
        <v>12A2</v>
      </c>
      <c r="C5" s="10" t="str">
        <f>'K12'!C17</f>
        <v>Phạm Quyền Anh</v>
      </c>
      <c r="D5" s="1">
        <f>'K12'!D17</f>
        <v>5.6</v>
      </c>
      <c r="E5" s="1">
        <f>'K12'!E17</f>
        <v>5</v>
      </c>
      <c r="F5" s="1">
        <f>'K12'!F17</f>
        <v>6.75</v>
      </c>
      <c r="G5" s="1"/>
      <c r="H5" s="1"/>
      <c r="I5" s="1"/>
      <c r="J5" s="1">
        <f>'K12'!J17</f>
        <v>4.25</v>
      </c>
      <c r="K5" s="1">
        <f>'K12'!K17</f>
        <v>5.5</v>
      </c>
      <c r="L5" s="1">
        <f>'K12'!L17</f>
        <v>4.5</v>
      </c>
      <c r="M5" s="12"/>
      <c r="N5" s="12"/>
      <c r="O5" s="12">
        <f t="shared" si="0"/>
        <v>17.350000000000001</v>
      </c>
      <c r="P5" s="12"/>
      <c r="Q5" s="12">
        <f t="shared" si="1"/>
        <v>16.5</v>
      </c>
    </row>
    <row r="6" spans="1:17" s="2" customFormat="1" ht="18" customHeight="1" x14ac:dyDescent="0.25">
      <c r="A6" s="5" t="s">
        <v>16</v>
      </c>
      <c r="B6" s="1" t="str">
        <f>'K12'!B47</f>
        <v>12A2</v>
      </c>
      <c r="C6" s="10" t="str">
        <f>'K12'!C47</f>
        <v>Phan Thị Thùy Dương</v>
      </c>
      <c r="D6" s="1">
        <f>'K12'!D47</f>
        <v>3.8</v>
      </c>
      <c r="E6" s="1">
        <f>'K12'!E47</f>
        <v>4</v>
      </c>
      <c r="F6" s="1">
        <f>'K12'!F47</f>
        <v>6</v>
      </c>
      <c r="G6" s="1"/>
      <c r="H6" s="1"/>
      <c r="I6" s="1"/>
      <c r="J6" s="1">
        <f>'K12'!J47</f>
        <v>6.25</v>
      </c>
      <c r="K6" s="1">
        <f>'K12'!K47</f>
        <v>7</v>
      </c>
      <c r="L6" s="1">
        <f>'K12'!L47</f>
        <v>6.5</v>
      </c>
      <c r="M6" s="12"/>
      <c r="N6" s="12"/>
      <c r="O6" s="12">
        <f t="shared" si="0"/>
        <v>13.8</v>
      </c>
      <c r="P6" s="12"/>
      <c r="Q6" s="12">
        <f t="shared" si="1"/>
        <v>19.25</v>
      </c>
    </row>
    <row r="7" spans="1:17" s="2" customFormat="1" ht="18" customHeight="1" x14ac:dyDescent="0.25">
      <c r="A7" s="5" t="s">
        <v>19</v>
      </c>
      <c r="B7" s="1" t="str">
        <f>'K12'!B48</f>
        <v>12A2</v>
      </c>
      <c r="C7" s="10" t="str">
        <f>'K12'!C48</f>
        <v>Trần Thùy Dương</v>
      </c>
      <c r="D7" s="1">
        <f>'K12'!D48</f>
        <v>6</v>
      </c>
      <c r="E7" s="1">
        <f>'K12'!E48</f>
        <v>4.4000000000000004</v>
      </c>
      <c r="F7" s="1">
        <f>'K12'!F48</f>
        <v>6</v>
      </c>
      <c r="G7" s="1"/>
      <c r="H7" s="1"/>
      <c r="I7" s="1"/>
      <c r="J7" s="1">
        <f>'K12'!J48</f>
        <v>6.75</v>
      </c>
      <c r="K7" s="1">
        <f>'K12'!K48</f>
        <v>4.75</v>
      </c>
      <c r="L7" s="1">
        <f>'K12'!L48</f>
        <v>5.5</v>
      </c>
      <c r="M7" s="12"/>
      <c r="N7" s="12"/>
      <c r="O7" s="12">
        <f t="shared" si="0"/>
        <v>16.399999999999999</v>
      </c>
      <c r="P7" s="12"/>
      <c r="Q7" s="12">
        <f t="shared" si="1"/>
        <v>17.5</v>
      </c>
    </row>
    <row r="8" spans="1:17" s="2" customFormat="1" ht="18" customHeight="1" x14ac:dyDescent="0.25">
      <c r="A8" s="5" t="s">
        <v>22</v>
      </c>
      <c r="B8" s="1" t="str">
        <f>'K12'!B49</f>
        <v>12A2</v>
      </c>
      <c r="C8" s="10" t="str">
        <f>'K12'!C49</f>
        <v>Trần Tùng Dương</v>
      </c>
      <c r="D8" s="1">
        <f>'K12'!D49</f>
        <v>5.8</v>
      </c>
      <c r="E8" s="1">
        <f>'K12'!E49</f>
        <v>5.2</v>
      </c>
      <c r="F8" s="1">
        <f>'K12'!F49</f>
        <v>6</v>
      </c>
      <c r="G8" s="1"/>
      <c r="H8" s="1"/>
      <c r="I8" s="1"/>
      <c r="J8" s="1">
        <f>'K12'!J49</f>
        <v>7.5</v>
      </c>
      <c r="K8" s="1">
        <f>'K12'!K49</f>
        <v>5</v>
      </c>
      <c r="L8" s="1">
        <f>'K12'!L49</f>
        <v>5.75</v>
      </c>
      <c r="M8" s="12"/>
      <c r="N8" s="12"/>
      <c r="O8" s="12">
        <f t="shared" si="0"/>
        <v>17</v>
      </c>
      <c r="P8" s="12"/>
      <c r="Q8" s="12">
        <f t="shared" si="1"/>
        <v>18.5</v>
      </c>
    </row>
    <row r="9" spans="1:17" s="2" customFormat="1" ht="18" customHeight="1" x14ac:dyDescent="0.25">
      <c r="A9" s="5" t="s">
        <v>25</v>
      </c>
      <c r="B9" s="1" t="str">
        <f>'K12'!B52</f>
        <v>12A2</v>
      </c>
      <c r="C9" s="10" t="str">
        <f>'K12'!C52</f>
        <v>Trần Ngọc Duy</v>
      </c>
      <c r="D9" s="1">
        <f>'K12'!D52</f>
        <v>6.4</v>
      </c>
      <c r="E9" s="1">
        <f>'K12'!E52</f>
        <v>3.8</v>
      </c>
      <c r="F9" s="1">
        <f>'K12'!F52</f>
        <v>5</v>
      </c>
      <c r="G9" s="1">
        <f>'K12'!G52</f>
        <v>3.5</v>
      </c>
      <c r="H9" s="1">
        <f>'K12'!H52</f>
        <v>6.5</v>
      </c>
      <c r="I9" s="1">
        <f>'K12'!I52</f>
        <v>6</v>
      </c>
      <c r="J9" s="1"/>
      <c r="K9" s="1"/>
      <c r="L9" s="1"/>
      <c r="M9" s="12">
        <f t="shared" ref="M9" si="2">D9+G9+H9</f>
        <v>16.399999999999999</v>
      </c>
      <c r="N9" s="12">
        <f t="shared" ref="N9" si="3">D9+E9+G9</f>
        <v>13.7</v>
      </c>
      <c r="O9" s="12">
        <f t="shared" si="0"/>
        <v>15.2</v>
      </c>
      <c r="P9" s="12">
        <f t="shared" ref="P9" si="4">D9+H9+I9</f>
        <v>18.899999999999999</v>
      </c>
      <c r="Q9" s="12"/>
    </row>
    <row r="10" spans="1:17" s="2" customFormat="1" ht="18" customHeight="1" x14ac:dyDescent="0.25">
      <c r="A10" s="5" t="s">
        <v>27</v>
      </c>
      <c r="B10" s="1" t="str">
        <f>'K12'!B54</f>
        <v>12A2</v>
      </c>
      <c r="C10" s="10" t="str">
        <f>'K12'!C54</f>
        <v>Nguyễn Văn Đạt</v>
      </c>
      <c r="D10" s="1">
        <f>'K12'!D54</f>
        <v>3.6</v>
      </c>
      <c r="E10" s="1">
        <f>'K12'!E54</f>
        <v>4</v>
      </c>
      <c r="F10" s="1">
        <f>'K12'!F54</f>
        <v>6.75</v>
      </c>
      <c r="G10" s="1"/>
      <c r="H10" s="1"/>
      <c r="I10" s="1"/>
      <c r="J10" s="1">
        <f>'K12'!J54</f>
        <v>5</v>
      </c>
      <c r="K10" s="1">
        <f>'K12'!K54</f>
        <v>4.5</v>
      </c>
      <c r="L10" s="1">
        <f>'K12'!L54</f>
        <v>3.75</v>
      </c>
      <c r="M10" s="12"/>
      <c r="N10" s="12"/>
      <c r="O10" s="12">
        <f t="shared" si="0"/>
        <v>14.35</v>
      </c>
      <c r="P10" s="12"/>
      <c r="Q10" s="12">
        <f t="shared" si="1"/>
        <v>16.25</v>
      </c>
    </row>
    <row r="11" spans="1:17" s="2" customFormat="1" ht="18" customHeight="1" x14ac:dyDescent="0.25">
      <c r="A11" s="5" t="s">
        <v>29</v>
      </c>
      <c r="B11" s="1" t="str">
        <f>'K12'!B58</f>
        <v>12A2</v>
      </c>
      <c r="C11" s="10" t="str">
        <f>'K12'!C58</f>
        <v>Trần Hải Đăng</v>
      </c>
      <c r="D11" s="1">
        <f>'K12'!D58</f>
        <v>5.4</v>
      </c>
      <c r="E11" s="1">
        <f>'K12'!E58</f>
        <v>4.2</v>
      </c>
      <c r="F11" s="1">
        <f>'K12'!F58</f>
        <v>5.25</v>
      </c>
      <c r="G11" s="1"/>
      <c r="H11" s="1"/>
      <c r="I11" s="1"/>
      <c r="J11" s="1">
        <f>'K12'!J58</f>
        <v>6.5</v>
      </c>
      <c r="K11" s="1">
        <f>'K12'!K58</f>
        <v>4.75</v>
      </c>
      <c r="L11" s="1">
        <f>'K12'!L58</f>
        <v>4</v>
      </c>
      <c r="M11" s="12"/>
      <c r="N11" s="12"/>
      <c r="O11" s="12">
        <f t="shared" si="0"/>
        <v>14.850000000000001</v>
      </c>
      <c r="P11" s="12"/>
      <c r="Q11" s="12">
        <f t="shared" si="1"/>
        <v>16.5</v>
      </c>
    </row>
    <row r="12" spans="1:17" s="2" customFormat="1" ht="18" customHeight="1" x14ac:dyDescent="0.25">
      <c r="A12" s="5" t="s">
        <v>31</v>
      </c>
      <c r="B12" s="1" t="str">
        <f>'K12'!B62</f>
        <v>12A2</v>
      </c>
      <c r="C12" s="10" t="str">
        <f>'K12'!C62</f>
        <v>Lê Huy Đức</v>
      </c>
      <c r="D12" s="1">
        <f>'K12'!D62</f>
        <v>3.6</v>
      </c>
      <c r="E12" s="1">
        <f>'K12'!E62</f>
        <v>4.8</v>
      </c>
      <c r="F12" s="1">
        <f>'K12'!F62</f>
        <v>7</v>
      </c>
      <c r="G12" s="1"/>
      <c r="H12" s="1"/>
      <c r="I12" s="1"/>
      <c r="J12" s="1">
        <f>'K12'!J62</f>
        <v>5</v>
      </c>
      <c r="K12" s="1">
        <f>'K12'!K62</f>
        <v>5.25</v>
      </c>
      <c r="L12" s="1">
        <f>'K12'!L62</f>
        <v>4.75</v>
      </c>
      <c r="M12" s="12"/>
      <c r="N12" s="12"/>
      <c r="O12" s="12">
        <f t="shared" si="0"/>
        <v>15.4</v>
      </c>
      <c r="P12" s="12"/>
      <c r="Q12" s="12">
        <f t="shared" si="1"/>
        <v>17.25</v>
      </c>
    </row>
    <row r="13" spans="1:17" s="2" customFormat="1" ht="18" customHeight="1" x14ac:dyDescent="0.25">
      <c r="A13" s="5" t="s">
        <v>33</v>
      </c>
      <c r="B13" s="1" t="str">
        <f>'K12'!B64</f>
        <v>12A2</v>
      </c>
      <c r="C13" s="10" t="str">
        <f>'K12'!C64</f>
        <v>Nguyễn Văn Được</v>
      </c>
      <c r="D13" s="1">
        <f>'K12'!D64</f>
        <v>5.2</v>
      </c>
      <c r="E13" s="1">
        <f>'K12'!E64</f>
        <v>4.4000000000000004</v>
      </c>
      <c r="F13" s="1">
        <f>'K12'!F64</f>
        <v>6.75</v>
      </c>
      <c r="G13" s="1"/>
      <c r="H13" s="1"/>
      <c r="I13" s="1"/>
      <c r="J13" s="1">
        <f>'K12'!J64</f>
        <v>8</v>
      </c>
      <c r="K13" s="1">
        <f>'K12'!K64</f>
        <v>3.25</v>
      </c>
      <c r="L13" s="1">
        <f>'K12'!L64</f>
        <v>5</v>
      </c>
      <c r="M13" s="12"/>
      <c r="N13" s="12"/>
      <c r="O13" s="12">
        <f t="shared" si="0"/>
        <v>16.350000000000001</v>
      </c>
      <c r="P13" s="12"/>
      <c r="Q13" s="12">
        <f t="shared" si="1"/>
        <v>18</v>
      </c>
    </row>
    <row r="14" spans="1:17" s="2" customFormat="1" ht="18" customHeight="1" x14ac:dyDescent="0.25">
      <c r="A14" s="5" t="s">
        <v>35</v>
      </c>
      <c r="B14" s="1" t="str">
        <f>'K12'!B66</f>
        <v>12A2</v>
      </c>
      <c r="C14" s="10" t="str">
        <f>'K12'!C66</f>
        <v>Mai Thị Gấm</v>
      </c>
      <c r="D14" s="1">
        <f>'K12'!D66</f>
        <v>6.2</v>
      </c>
      <c r="E14" s="1">
        <f>'K12'!E66</f>
        <v>4.4000000000000004</v>
      </c>
      <c r="F14" s="1">
        <f>'K12'!F66</f>
        <v>7</v>
      </c>
      <c r="G14" s="1"/>
      <c r="H14" s="1"/>
      <c r="I14" s="1"/>
      <c r="J14" s="1">
        <f>'K12'!J66</f>
        <v>7</v>
      </c>
      <c r="K14" s="1">
        <f>'K12'!K66</f>
        <v>5</v>
      </c>
      <c r="L14" s="1">
        <f>'K12'!L66</f>
        <v>5.5</v>
      </c>
      <c r="M14" s="12"/>
      <c r="N14" s="12"/>
      <c r="O14" s="12">
        <f t="shared" si="0"/>
        <v>17.600000000000001</v>
      </c>
      <c r="P14" s="12"/>
      <c r="Q14" s="12">
        <f t="shared" si="1"/>
        <v>19</v>
      </c>
    </row>
    <row r="15" spans="1:17" s="2" customFormat="1" ht="18" customHeight="1" x14ac:dyDescent="0.25">
      <c r="A15" s="5" t="s">
        <v>37</v>
      </c>
      <c r="B15" s="1" t="str">
        <f>'K12'!B67</f>
        <v>12A2</v>
      </c>
      <c r="C15" s="10" t="str">
        <f>'K12'!C67</f>
        <v>Vũ Thị Thu Giang</v>
      </c>
      <c r="D15" s="1">
        <f>'K12'!D67</f>
        <v>4</v>
      </c>
      <c r="E15" s="1">
        <f>'K12'!E67</f>
        <v>3.8</v>
      </c>
      <c r="F15" s="1">
        <f>'K12'!F67</f>
        <v>7.25</v>
      </c>
      <c r="G15" s="1"/>
      <c r="H15" s="1"/>
      <c r="I15" s="1"/>
      <c r="J15" s="1">
        <f>'K12'!J67</f>
        <v>4.75</v>
      </c>
      <c r="K15" s="1">
        <f>'K12'!K67</f>
        <v>4.25</v>
      </c>
      <c r="L15" s="1">
        <f>'K12'!L67</f>
        <v>6.5</v>
      </c>
      <c r="M15" s="12"/>
      <c r="N15" s="12"/>
      <c r="O15" s="12">
        <f t="shared" si="0"/>
        <v>15.05</v>
      </c>
      <c r="P15" s="12"/>
      <c r="Q15" s="12">
        <f t="shared" si="1"/>
        <v>16.25</v>
      </c>
    </row>
    <row r="16" spans="1:17" s="2" customFormat="1" ht="18" customHeight="1" x14ac:dyDescent="0.25">
      <c r="A16" s="5" t="s">
        <v>39</v>
      </c>
      <c r="B16" s="1" t="str">
        <f>'K12'!B82</f>
        <v>12A2</v>
      </c>
      <c r="C16" s="10" t="str">
        <f>'K12'!C82</f>
        <v>Lê Thị Học</v>
      </c>
      <c r="D16" s="1">
        <f>'K12'!D82</f>
        <v>6.6</v>
      </c>
      <c r="E16" s="1">
        <f>'K12'!E82</f>
        <v>4.2</v>
      </c>
      <c r="F16" s="1">
        <f>'K12'!F82</f>
        <v>7.5</v>
      </c>
      <c r="G16" s="1"/>
      <c r="H16" s="1"/>
      <c r="I16" s="1"/>
      <c r="J16" s="1">
        <f>'K12'!J82</f>
        <v>7.5</v>
      </c>
      <c r="K16" s="1">
        <f>'K12'!K82</f>
        <v>6.25</v>
      </c>
      <c r="L16" s="1">
        <f>'K12'!L82</f>
        <v>7</v>
      </c>
      <c r="M16" s="12"/>
      <c r="N16" s="12"/>
      <c r="O16" s="12">
        <f t="shared" ref="O16:O20" si="5">D16+E16+F16</f>
        <v>18.3</v>
      </c>
      <c r="P16" s="12"/>
      <c r="Q16" s="12">
        <f t="shared" ref="Q16:Q21" si="6">F16+J16+K16</f>
        <v>21.25</v>
      </c>
    </row>
    <row r="17" spans="1:17" s="2" customFormat="1" ht="18" customHeight="1" x14ac:dyDescent="0.25">
      <c r="A17" s="5" t="s">
        <v>41</v>
      </c>
      <c r="B17" s="1" t="str">
        <f>'K12'!B101</f>
        <v>12A2</v>
      </c>
      <c r="C17" s="10" t="str">
        <f>'K12'!C101</f>
        <v>Lê Anh Khoa</v>
      </c>
      <c r="D17" s="1">
        <f>'K12'!D101</f>
        <v>5.6</v>
      </c>
      <c r="E17" s="1">
        <f>'K12'!E101</f>
        <v>4.8</v>
      </c>
      <c r="F17" s="1">
        <f>'K12'!F101</f>
        <v>6</v>
      </c>
      <c r="G17" s="1"/>
      <c r="H17" s="1"/>
      <c r="I17" s="1"/>
      <c r="J17" s="1">
        <f>'K12'!J101</f>
        <v>8</v>
      </c>
      <c r="K17" s="1">
        <f>'K12'!K101</f>
        <v>8.5</v>
      </c>
      <c r="L17" s="1">
        <f>'K12'!L101</f>
        <v>5.5</v>
      </c>
      <c r="M17" s="12"/>
      <c r="N17" s="12"/>
      <c r="O17" s="12">
        <f t="shared" si="5"/>
        <v>16.399999999999999</v>
      </c>
      <c r="P17" s="12"/>
      <c r="Q17" s="12">
        <f t="shared" si="6"/>
        <v>22.5</v>
      </c>
    </row>
    <row r="18" spans="1:17" s="2" customFormat="1" ht="18" customHeight="1" x14ac:dyDescent="0.25">
      <c r="A18" s="5" t="s">
        <v>43</v>
      </c>
      <c r="B18" s="1" t="str">
        <f>'K12'!B117</f>
        <v>12A2</v>
      </c>
      <c r="C18" s="10" t="str">
        <f>'K12'!C117</f>
        <v>Nghiêm Hoàng Long</v>
      </c>
      <c r="D18" s="1">
        <f>'K12'!D117</f>
        <v>5.8</v>
      </c>
      <c r="E18" s="1">
        <f>'K12'!E117</f>
        <v>4.8</v>
      </c>
      <c r="F18" s="1">
        <f>'K12'!F117</f>
        <v>6</v>
      </c>
      <c r="G18" s="1"/>
      <c r="H18" s="1"/>
      <c r="I18" s="1"/>
      <c r="J18" s="1">
        <f>'K12'!J117</f>
        <v>5.5</v>
      </c>
      <c r="K18" s="1">
        <f>'K12'!K117</f>
        <v>6</v>
      </c>
      <c r="L18" s="1">
        <f>'K12'!L117</f>
        <v>4.25</v>
      </c>
      <c r="M18" s="12"/>
      <c r="N18" s="12"/>
      <c r="O18" s="12">
        <f t="shared" si="5"/>
        <v>16.600000000000001</v>
      </c>
      <c r="P18" s="12"/>
      <c r="Q18" s="12">
        <f t="shared" si="6"/>
        <v>17.5</v>
      </c>
    </row>
    <row r="19" spans="1:17" s="2" customFormat="1" ht="18" customHeight="1" x14ac:dyDescent="0.25">
      <c r="A19" s="5" t="s">
        <v>45</v>
      </c>
      <c r="B19" s="1" t="str">
        <f>'K12'!B127</f>
        <v>12A2</v>
      </c>
      <c r="C19" s="10" t="str">
        <f>'K12'!C127</f>
        <v>Nguyễn Bá Quang Minh</v>
      </c>
      <c r="D19" s="1">
        <f>'K12'!D127</f>
        <v>4.4000000000000004</v>
      </c>
      <c r="E19" s="1">
        <f>'K12'!E127</f>
        <v>5.2</v>
      </c>
      <c r="F19" s="1">
        <f>'K12'!F127</f>
        <v>6.75</v>
      </c>
      <c r="G19" s="1"/>
      <c r="H19" s="1"/>
      <c r="I19" s="1"/>
      <c r="J19" s="1">
        <f>'K12'!J127</f>
        <v>5.5</v>
      </c>
      <c r="K19" s="1">
        <f>'K12'!K127</f>
        <v>5.5</v>
      </c>
      <c r="L19" s="1">
        <f>'K12'!L127</f>
        <v>5.25</v>
      </c>
      <c r="M19" s="12"/>
      <c r="N19" s="12"/>
      <c r="O19" s="12">
        <f t="shared" si="5"/>
        <v>16.350000000000001</v>
      </c>
      <c r="P19" s="12"/>
      <c r="Q19" s="12">
        <f t="shared" si="6"/>
        <v>17.75</v>
      </c>
    </row>
    <row r="20" spans="1:17" s="2" customFormat="1" ht="18" customHeight="1" x14ac:dyDescent="0.25">
      <c r="A20" s="5" t="s">
        <v>47</v>
      </c>
      <c r="B20" s="1" t="str">
        <f>'K12'!B130</f>
        <v>12A2</v>
      </c>
      <c r="C20" s="10" t="str">
        <f>'K12'!C130</f>
        <v>Lê Hoàng Nam</v>
      </c>
      <c r="D20" s="1">
        <f>'K12'!D130</f>
        <v>3.4</v>
      </c>
      <c r="E20" s="1">
        <f>'K12'!E130</f>
        <v>3.8</v>
      </c>
      <c r="F20" s="1">
        <f>'K12'!F130</f>
        <v>6.5</v>
      </c>
      <c r="G20" s="1"/>
      <c r="H20" s="1"/>
      <c r="I20" s="1"/>
      <c r="J20" s="1">
        <f>'K12'!J130</f>
        <v>4.25</v>
      </c>
      <c r="K20" s="1">
        <f>'K12'!K130</f>
        <v>4.25</v>
      </c>
      <c r="L20" s="1">
        <f>'K12'!L130</f>
        <v>5</v>
      </c>
      <c r="M20" s="12"/>
      <c r="N20" s="12"/>
      <c r="O20" s="12">
        <f t="shared" si="5"/>
        <v>13.7</v>
      </c>
      <c r="P20" s="12"/>
      <c r="Q20" s="12">
        <f t="shared" si="6"/>
        <v>15</v>
      </c>
    </row>
    <row r="21" spans="1:17" s="2" customFormat="1" ht="18" customHeight="1" x14ac:dyDescent="0.25">
      <c r="A21" s="5" t="s">
        <v>49</v>
      </c>
      <c r="B21" s="1" t="str">
        <f>'K12'!B134</f>
        <v>12A2</v>
      </c>
      <c r="C21" s="10" t="str">
        <f>'K12'!C134</f>
        <v>Trần Nguyễn Linh Nga</v>
      </c>
      <c r="D21" s="1">
        <f>'K12'!D134</f>
        <v>6</v>
      </c>
      <c r="E21" s="1">
        <f>'K12'!E134</f>
        <v>3.6</v>
      </c>
      <c r="F21" s="1">
        <f>'K12'!F134</f>
        <v>6.75</v>
      </c>
      <c r="G21" s="1"/>
      <c r="H21" s="1"/>
      <c r="I21" s="1"/>
      <c r="J21" s="1">
        <f>'K12'!J134</f>
        <v>3.75</v>
      </c>
      <c r="K21" s="1">
        <f>'K12'!K134</f>
        <v>4.75</v>
      </c>
      <c r="L21" s="1">
        <f>'K12'!L134</f>
        <v>4.5</v>
      </c>
      <c r="M21" s="12"/>
      <c r="N21" s="12"/>
      <c r="O21" s="12">
        <f t="shared" ref="O21:O36" si="7">D21+E21+F21</f>
        <v>16.350000000000001</v>
      </c>
      <c r="P21" s="12"/>
      <c r="Q21" s="12">
        <f t="shared" si="6"/>
        <v>15.25</v>
      </c>
    </row>
    <row r="22" spans="1:17" s="2" customFormat="1" ht="18" customHeight="1" x14ac:dyDescent="0.25">
      <c r="A22" s="5" t="s">
        <v>51</v>
      </c>
      <c r="B22" s="1" t="str">
        <f>'K12'!B136</f>
        <v>12A2</v>
      </c>
      <c r="C22" s="10" t="str">
        <f>'K12'!C136</f>
        <v>Phạm Thuý Nga</v>
      </c>
      <c r="D22" s="1">
        <f>'K12'!D136</f>
        <v>4.8</v>
      </c>
      <c r="E22" s="1">
        <f>'K12'!E136</f>
        <v>4.5999999999999996</v>
      </c>
      <c r="F22" s="1">
        <f>'K12'!F136</f>
        <v>7</v>
      </c>
      <c r="G22" s="1"/>
      <c r="H22" s="1"/>
      <c r="I22" s="1"/>
      <c r="J22" s="1">
        <f>'K12'!J136</f>
        <v>4.5</v>
      </c>
      <c r="K22" s="1">
        <f>'K12'!K136</f>
        <v>4.5</v>
      </c>
      <c r="L22" s="1">
        <f>'K12'!L136</f>
        <v>4</v>
      </c>
      <c r="M22" s="12"/>
      <c r="N22" s="12"/>
      <c r="O22" s="12">
        <f t="shared" si="7"/>
        <v>16.399999999999999</v>
      </c>
      <c r="P22" s="12"/>
      <c r="Q22" s="12">
        <f t="shared" ref="Q22:Q36" si="8">F22+J22+K22</f>
        <v>16</v>
      </c>
    </row>
    <row r="23" spans="1:17" s="2" customFormat="1" ht="18" customHeight="1" x14ac:dyDescent="0.25">
      <c r="A23" s="5" t="s">
        <v>53</v>
      </c>
      <c r="B23" s="1" t="str">
        <f>'K12'!B138</f>
        <v>12A2</v>
      </c>
      <c r="C23" s="10" t="str">
        <f>'K12'!C138</f>
        <v>Mai Thị Kim Ngân</v>
      </c>
      <c r="D23" s="1">
        <f>'K12'!D138</f>
        <v>6.2</v>
      </c>
      <c r="E23" s="1">
        <f>'K12'!E138</f>
        <v>3.6</v>
      </c>
      <c r="F23" s="1">
        <f>'K12'!F138</f>
        <v>7</v>
      </c>
      <c r="G23" s="1"/>
      <c r="H23" s="1"/>
      <c r="I23" s="1"/>
      <c r="J23" s="1">
        <f>'K12'!J138</f>
        <v>4.5</v>
      </c>
      <c r="K23" s="1">
        <f>'K12'!K138</f>
        <v>4.75</v>
      </c>
      <c r="L23" s="1">
        <f>'K12'!L138</f>
        <v>4.25</v>
      </c>
      <c r="M23" s="12"/>
      <c r="N23" s="12"/>
      <c r="O23" s="12">
        <f t="shared" si="7"/>
        <v>16.8</v>
      </c>
      <c r="P23" s="12"/>
      <c r="Q23" s="12">
        <f t="shared" si="8"/>
        <v>16.25</v>
      </c>
    </row>
    <row r="24" spans="1:17" s="2" customFormat="1" ht="18" customHeight="1" x14ac:dyDescent="0.25">
      <c r="A24" s="5" t="s">
        <v>54</v>
      </c>
      <c r="B24" s="1" t="str">
        <f>'K12'!B140</f>
        <v>12A2</v>
      </c>
      <c r="C24" s="10" t="str">
        <f>'K12'!C140</f>
        <v>Đỗ Thị Ngân</v>
      </c>
      <c r="D24" s="1">
        <f>'K12'!D140</f>
        <v>3.8</v>
      </c>
      <c r="E24" s="1">
        <f>'K12'!E140</f>
        <v>4.5999999999999996</v>
      </c>
      <c r="F24" s="1">
        <f>'K12'!F140</f>
        <v>6.75</v>
      </c>
      <c r="G24" s="1"/>
      <c r="H24" s="1"/>
      <c r="I24" s="1"/>
      <c r="J24" s="1">
        <f>'K12'!J140</f>
        <v>4.25</v>
      </c>
      <c r="K24" s="1">
        <f>'K12'!K140</f>
        <v>5.5</v>
      </c>
      <c r="L24" s="1">
        <f>'K12'!L140</f>
        <v>4.25</v>
      </c>
      <c r="M24" s="12"/>
      <c r="N24" s="12"/>
      <c r="O24" s="12">
        <f t="shared" si="7"/>
        <v>15.149999999999999</v>
      </c>
      <c r="P24" s="12"/>
      <c r="Q24" s="12">
        <f t="shared" si="8"/>
        <v>16.5</v>
      </c>
    </row>
    <row r="25" spans="1:17" s="2" customFormat="1" ht="18" customHeight="1" x14ac:dyDescent="0.25">
      <c r="A25" s="5" t="s">
        <v>56</v>
      </c>
      <c r="B25" s="1" t="str">
        <f>'K12'!B144</f>
        <v>12A2</v>
      </c>
      <c r="C25" s="10" t="str">
        <f>'K12'!C144</f>
        <v>Lê Thị Kiều Nguyên</v>
      </c>
      <c r="D25" s="1">
        <f>'K12'!D144</f>
        <v>5.8</v>
      </c>
      <c r="E25" s="1">
        <f>'K12'!E144</f>
        <v>4.5999999999999996</v>
      </c>
      <c r="F25" s="1">
        <f>'K12'!F144</f>
        <v>6.75</v>
      </c>
      <c r="G25" s="1"/>
      <c r="H25" s="1"/>
      <c r="I25" s="1"/>
      <c r="J25" s="1">
        <f>'K12'!J144</f>
        <v>4.75</v>
      </c>
      <c r="K25" s="1">
        <f>'K12'!K144</f>
        <v>6.25</v>
      </c>
      <c r="L25" s="1">
        <f>'K12'!L144</f>
        <v>5</v>
      </c>
      <c r="M25" s="12"/>
      <c r="N25" s="12"/>
      <c r="O25" s="12">
        <f t="shared" si="7"/>
        <v>17.149999999999999</v>
      </c>
      <c r="P25" s="12"/>
      <c r="Q25" s="12">
        <f t="shared" si="8"/>
        <v>17.75</v>
      </c>
    </row>
    <row r="26" spans="1:17" s="2" customFormat="1" ht="18" customHeight="1" x14ac:dyDescent="0.25">
      <c r="A26" s="5" t="s">
        <v>58</v>
      </c>
      <c r="B26" s="1" t="str">
        <f>'K12'!B147</f>
        <v>12A2</v>
      </c>
      <c r="C26" s="10" t="str">
        <f>'K12'!C147</f>
        <v>Cao Thị Nguyệt</v>
      </c>
      <c r="D26" s="1">
        <f>'K12'!D147</f>
        <v>4</v>
      </c>
      <c r="E26" s="1">
        <f>'K12'!E147</f>
        <v>4</v>
      </c>
      <c r="F26" s="1">
        <f>'K12'!F147</f>
        <v>6.75</v>
      </c>
      <c r="G26" s="1"/>
      <c r="H26" s="1"/>
      <c r="I26" s="1"/>
      <c r="J26" s="1">
        <f>'K12'!J147</f>
        <v>4.75</v>
      </c>
      <c r="K26" s="1">
        <f>'K12'!K147</f>
        <v>5</v>
      </c>
      <c r="L26" s="1">
        <f>'K12'!L147</f>
        <v>6</v>
      </c>
      <c r="M26" s="12"/>
      <c r="N26" s="12"/>
      <c r="O26" s="12">
        <f t="shared" si="7"/>
        <v>14.75</v>
      </c>
      <c r="P26" s="12"/>
      <c r="Q26" s="12">
        <f t="shared" si="8"/>
        <v>16.5</v>
      </c>
    </row>
    <row r="27" spans="1:17" s="2" customFormat="1" ht="18" customHeight="1" x14ac:dyDescent="0.25">
      <c r="A27" s="5" t="s">
        <v>61</v>
      </c>
      <c r="B27" s="1" t="str">
        <f>'K12'!B151</f>
        <v>12A2</v>
      </c>
      <c r="C27" s="10" t="str">
        <f>'K12'!C151</f>
        <v>Bùi Thị Nhi</v>
      </c>
      <c r="D27" s="1">
        <f>'K12'!D151</f>
        <v>3</v>
      </c>
      <c r="E27" s="1">
        <f>'K12'!E151</f>
        <v>4.5999999999999996</v>
      </c>
      <c r="F27" s="1">
        <f>'K12'!F151</f>
        <v>6</v>
      </c>
      <c r="G27" s="1"/>
      <c r="H27" s="1"/>
      <c r="I27" s="1"/>
      <c r="J27" s="1">
        <f>'K12'!J151</f>
        <v>5.25</v>
      </c>
      <c r="K27" s="1">
        <f>'K12'!K151</f>
        <v>5</v>
      </c>
      <c r="L27" s="1">
        <f>'K12'!L151</f>
        <v>4</v>
      </c>
      <c r="M27" s="12"/>
      <c r="N27" s="12"/>
      <c r="O27" s="12">
        <f t="shared" si="7"/>
        <v>13.6</v>
      </c>
      <c r="P27" s="12"/>
      <c r="Q27" s="12">
        <f t="shared" si="8"/>
        <v>16.25</v>
      </c>
    </row>
    <row r="28" spans="1:17" s="2" customFormat="1" ht="18" customHeight="1" x14ac:dyDescent="0.25">
      <c r="A28" s="5" t="s">
        <v>63</v>
      </c>
      <c r="B28" s="1" t="str">
        <f>'K12'!B154</f>
        <v>12A2</v>
      </c>
      <c r="C28" s="10" t="str">
        <f>'K12'!C154</f>
        <v>Nguyễn Thị Yến Nhi</v>
      </c>
      <c r="D28" s="1">
        <f>'K12'!D154</f>
        <v>6.2</v>
      </c>
      <c r="E28" s="1">
        <f>'K12'!E154</f>
        <v>5.2</v>
      </c>
      <c r="F28" s="1">
        <f>'K12'!F154</f>
        <v>4.5</v>
      </c>
      <c r="G28" s="1"/>
      <c r="H28" s="1"/>
      <c r="I28" s="1"/>
      <c r="J28" s="1">
        <f>'K12'!J154</f>
        <v>6.75</v>
      </c>
      <c r="K28" s="1">
        <f>'K12'!K154</f>
        <v>5.75</v>
      </c>
      <c r="L28" s="1">
        <f>'K12'!L154</f>
        <v>4.75</v>
      </c>
      <c r="M28" s="12"/>
      <c r="N28" s="12"/>
      <c r="O28" s="12">
        <f t="shared" si="7"/>
        <v>15.9</v>
      </c>
      <c r="P28" s="12"/>
      <c r="Q28" s="12">
        <f t="shared" si="8"/>
        <v>17</v>
      </c>
    </row>
    <row r="29" spans="1:17" s="2" customFormat="1" ht="18" customHeight="1" x14ac:dyDescent="0.25">
      <c r="A29" s="5" t="s">
        <v>65</v>
      </c>
      <c r="B29" s="1" t="str">
        <f>'K12'!B155</f>
        <v>12A2</v>
      </c>
      <c r="C29" s="10" t="str">
        <f>'K12'!C155</f>
        <v>Trần Thị Yến Nhi</v>
      </c>
      <c r="D29" s="1">
        <f>'K12'!D155</f>
        <v>4.5999999999999996</v>
      </c>
      <c r="E29" s="1">
        <f>'K12'!E155</f>
        <v>5</v>
      </c>
      <c r="F29" s="1">
        <f>'K12'!F155</f>
        <v>6.25</v>
      </c>
      <c r="G29" s="1"/>
      <c r="H29" s="1"/>
      <c r="I29" s="1"/>
      <c r="J29" s="1">
        <f>'K12'!J155</f>
        <v>7.5</v>
      </c>
      <c r="K29" s="1">
        <f>'K12'!K155</f>
        <v>5.25</v>
      </c>
      <c r="L29" s="1">
        <f>'K12'!L155</f>
        <v>6</v>
      </c>
      <c r="M29" s="12"/>
      <c r="N29" s="12"/>
      <c r="O29" s="12">
        <f t="shared" si="7"/>
        <v>15.85</v>
      </c>
      <c r="P29" s="12"/>
      <c r="Q29" s="12">
        <f t="shared" si="8"/>
        <v>19</v>
      </c>
    </row>
    <row r="30" spans="1:17" s="2" customFormat="1" ht="18" customHeight="1" x14ac:dyDescent="0.25">
      <c r="A30" s="5" t="s">
        <v>67</v>
      </c>
      <c r="B30" s="1" t="str">
        <f>'K12'!B156</f>
        <v>12A2</v>
      </c>
      <c r="C30" s="10" t="str">
        <f>'K12'!C156</f>
        <v>Nguyễn Thị Hồng Nhung</v>
      </c>
      <c r="D30" s="1">
        <f>'K12'!D156</f>
        <v>5.4</v>
      </c>
      <c r="E30" s="1">
        <f>'K12'!E156</f>
        <v>5</v>
      </c>
      <c r="F30" s="1">
        <f>'K12'!F156</f>
        <v>7</v>
      </c>
      <c r="G30" s="1"/>
      <c r="H30" s="1"/>
      <c r="I30" s="1"/>
      <c r="J30" s="1">
        <f>'K12'!J156</f>
        <v>7.5</v>
      </c>
      <c r="K30" s="1">
        <f>'K12'!K156</f>
        <v>6</v>
      </c>
      <c r="L30" s="1">
        <f>'K12'!L156</f>
        <v>5.5</v>
      </c>
      <c r="M30" s="12"/>
      <c r="N30" s="12"/>
      <c r="O30" s="12">
        <f t="shared" si="7"/>
        <v>17.399999999999999</v>
      </c>
      <c r="P30" s="12"/>
      <c r="Q30" s="12">
        <f t="shared" si="8"/>
        <v>20.5</v>
      </c>
    </row>
    <row r="31" spans="1:17" s="2" customFormat="1" ht="18" customHeight="1" x14ac:dyDescent="0.25">
      <c r="A31" s="5" t="s">
        <v>69</v>
      </c>
      <c r="B31" s="1" t="str">
        <f>'K12'!B161</f>
        <v>12A2</v>
      </c>
      <c r="C31" s="10" t="str">
        <f>'K12'!C161</f>
        <v>Bùi Thị Như</v>
      </c>
      <c r="D31" s="1">
        <f>'K12'!D161</f>
        <v>2.6</v>
      </c>
      <c r="E31" s="1">
        <f>'K12'!E161</f>
        <v>2.8</v>
      </c>
      <c r="F31" s="1">
        <f>'K12'!F161</f>
        <v>6.25</v>
      </c>
      <c r="G31" s="1"/>
      <c r="H31" s="1"/>
      <c r="I31" s="1"/>
      <c r="J31" s="1">
        <f>'K12'!J161</f>
        <v>5.75</v>
      </c>
      <c r="K31" s="1">
        <f>'K12'!K161</f>
        <v>4.25</v>
      </c>
      <c r="L31" s="1">
        <f>'K12'!L161</f>
        <v>3</v>
      </c>
      <c r="M31" s="12"/>
      <c r="N31" s="12"/>
      <c r="O31" s="12">
        <f t="shared" si="7"/>
        <v>11.65</v>
      </c>
      <c r="P31" s="12"/>
      <c r="Q31" s="12">
        <f t="shared" si="8"/>
        <v>16.25</v>
      </c>
    </row>
    <row r="32" spans="1:17" s="2" customFormat="1" ht="18" customHeight="1" x14ac:dyDescent="0.25">
      <c r="A32" s="5" t="s">
        <v>71</v>
      </c>
      <c r="B32" s="1" t="str">
        <f>'K12'!B165</f>
        <v>12A2</v>
      </c>
      <c r="C32" s="10" t="str">
        <f>'K12'!C165</f>
        <v>Lê Hữu Hoàng Phúc</v>
      </c>
      <c r="D32" s="1">
        <f>'K12'!D165</f>
        <v>2.8</v>
      </c>
      <c r="E32" s="1">
        <f>'K12'!E165</f>
        <v>3.6</v>
      </c>
      <c r="F32" s="1">
        <f>'K12'!F165</f>
        <v>5.75</v>
      </c>
      <c r="G32" s="1"/>
      <c r="H32" s="1"/>
      <c r="I32" s="1"/>
      <c r="J32" s="1">
        <f>'K12'!J165</f>
        <v>5</v>
      </c>
      <c r="K32" s="1">
        <f>'K12'!K165</f>
        <v>6</v>
      </c>
      <c r="L32" s="1">
        <f>'K12'!L165</f>
        <v>6</v>
      </c>
      <c r="M32" s="12"/>
      <c r="N32" s="12"/>
      <c r="O32" s="12">
        <f t="shared" si="7"/>
        <v>12.15</v>
      </c>
      <c r="P32" s="12"/>
      <c r="Q32" s="12">
        <f t="shared" si="8"/>
        <v>16.75</v>
      </c>
    </row>
    <row r="33" spans="1:17" s="2" customFormat="1" ht="18" customHeight="1" x14ac:dyDescent="0.25">
      <c r="A33" s="5" t="s">
        <v>73</v>
      </c>
      <c r="B33" s="1" t="str">
        <f>'K12'!B166</f>
        <v>12A2</v>
      </c>
      <c r="C33" s="10" t="str">
        <f>'K12'!C166</f>
        <v>Vương Minh Phúc</v>
      </c>
      <c r="D33" s="1">
        <f>'K12'!D166</f>
        <v>3</v>
      </c>
      <c r="E33" s="1">
        <f>'K12'!E166</f>
        <v>2</v>
      </c>
      <c r="F33" s="1">
        <f>'K12'!F166</f>
        <v>5.5</v>
      </c>
      <c r="G33" s="1"/>
      <c r="H33" s="1"/>
      <c r="I33" s="1"/>
      <c r="J33" s="1">
        <f>'K12'!J166</f>
        <v>4.5</v>
      </c>
      <c r="K33" s="1">
        <f>'K12'!K166</f>
        <v>5.75</v>
      </c>
      <c r="L33" s="1">
        <f>'K12'!L166</f>
        <v>6</v>
      </c>
      <c r="M33" s="12"/>
      <c r="N33" s="12"/>
      <c r="O33" s="12">
        <f t="shared" si="7"/>
        <v>10.5</v>
      </c>
      <c r="P33" s="12"/>
      <c r="Q33" s="12">
        <f t="shared" si="8"/>
        <v>15.75</v>
      </c>
    </row>
    <row r="34" spans="1:17" s="2" customFormat="1" ht="18" customHeight="1" x14ac:dyDescent="0.25">
      <c r="A34" s="5" t="s">
        <v>75</v>
      </c>
      <c r="B34" s="1" t="str">
        <f>'K12'!B178</f>
        <v>12A2</v>
      </c>
      <c r="C34" s="10" t="str">
        <f>'K12'!C178</f>
        <v>Nguyễn Văn Quyết</v>
      </c>
      <c r="D34" s="1">
        <f>'K12'!D178</f>
        <v>5.4</v>
      </c>
      <c r="E34" s="1">
        <f>'K12'!E178</f>
        <v>4.2</v>
      </c>
      <c r="F34" s="1">
        <f>'K12'!F178</f>
        <v>6</v>
      </c>
      <c r="G34" s="1"/>
      <c r="H34" s="1"/>
      <c r="I34" s="1"/>
      <c r="J34" s="1">
        <f>'K12'!J178</f>
        <v>6.5</v>
      </c>
      <c r="K34" s="1">
        <f>'K12'!K178</f>
        <v>6.5</v>
      </c>
      <c r="L34" s="1">
        <f>'K12'!L178</f>
        <v>5.75</v>
      </c>
      <c r="M34" s="12"/>
      <c r="N34" s="12"/>
      <c r="O34" s="12">
        <f t="shared" si="7"/>
        <v>15.600000000000001</v>
      </c>
      <c r="P34" s="12"/>
      <c r="Q34" s="12">
        <f t="shared" si="8"/>
        <v>19</v>
      </c>
    </row>
    <row r="35" spans="1:17" s="2" customFormat="1" ht="18" customHeight="1" x14ac:dyDescent="0.25">
      <c r="A35" s="5" t="s">
        <v>77</v>
      </c>
      <c r="B35" s="1" t="str">
        <f>'K12'!B179</f>
        <v>12A2</v>
      </c>
      <c r="C35" s="10" t="str">
        <f>'K12'!C179</f>
        <v>Mai Thị Diễm Quỳnh</v>
      </c>
      <c r="D35" s="1">
        <f>'K12'!D179</f>
        <v>5.2</v>
      </c>
      <c r="E35" s="1">
        <f>'K12'!E179</f>
        <v>5.2</v>
      </c>
      <c r="F35" s="1">
        <f>'K12'!F179</f>
        <v>6.5</v>
      </c>
      <c r="G35" s="1"/>
      <c r="H35" s="1"/>
      <c r="I35" s="1"/>
      <c r="J35" s="1">
        <f>'K12'!J179</f>
        <v>5</v>
      </c>
      <c r="K35" s="1">
        <f>'K12'!K179</f>
        <v>5.5</v>
      </c>
      <c r="L35" s="1">
        <f>'K12'!L179</f>
        <v>5.25</v>
      </c>
      <c r="M35" s="12"/>
      <c r="N35" s="12"/>
      <c r="O35" s="12">
        <f t="shared" si="7"/>
        <v>16.899999999999999</v>
      </c>
      <c r="P35" s="12"/>
      <c r="Q35" s="12">
        <f t="shared" si="8"/>
        <v>17</v>
      </c>
    </row>
    <row r="36" spans="1:17" s="2" customFormat="1" ht="18" customHeight="1" x14ac:dyDescent="0.25">
      <c r="A36" s="5" t="s">
        <v>79</v>
      </c>
      <c r="B36" s="1" t="str">
        <f>'K12'!B195</f>
        <v>12A2</v>
      </c>
      <c r="C36" s="10" t="str">
        <f>'K12'!C195</f>
        <v>Nguyễn Thị Thảo</v>
      </c>
      <c r="D36" s="1">
        <f>'K12'!D195</f>
        <v>2.6</v>
      </c>
      <c r="E36" s="1">
        <f>'K12'!E195</f>
        <v>4</v>
      </c>
      <c r="F36" s="1">
        <f>'K12'!F195</f>
        <v>6</v>
      </c>
      <c r="G36" s="1"/>
      <c r="H36" s="1"/>
      <c r="I36" s="1"/>
      <c r="J36" s="1">
        <f>'K12'!J195</f>
        <v>5.75</v>
      </c>
      <c r="K36" s="1">
        <f>'K12'!K195</f>
        <v>5.5</v>
      </c>
      <c r="L36" s="1">
        <f>'K12'!L195</f>
        <v>5.25</v>
      </c>
      <c r="M36" s="12"/>
      <c r="N36" s="12"/>
      <c r="O36" s="12">
        <f t="shared" si="7"/>
        <v>12.6</v>
      </c>
      <c r="P36" s="12"/>
      <c r="Q36" s="12">
        <f t="shared" si="8"/>
        <v>17.25</v>
      </c>
    </row>
    <row r="37" spans="1:17" s="2" customFormat="1" ht="18" customHeight="1" x14ac:dyDescent="0.25">
      <c r="A37" s="5" t="s">
        <v>81</v>
      </c>
      <c r="B37" s="1" t="str">
        <f>'K12'!B198</f>
        <v>12A2</v>
      </c>
      <c r="C37" s="10" t="str">
        <f>'K12'!C198</f>
        <v>Mai Trọng Thế</v>
      </c>
      <c r="D37" s="1">
        <f>'K12'!D198</f>
        <v>6.6</v>
      </c>
      <c r="E37" s="1">
        <f>'K12'!E198</f>
        <v>5</v>
      </c>
      <c r="F37" s="1">
        <f>'K12'!F198</f>
        <v>6.5</v>
      </c>
      <c r="G37" s="1"/>
      <c r="H37" s="1"/>
      <c r="I37" s="1"/>
      <c r="J37" s="1">
        <f>'K12'!J198</f>
        <v>7.75</v>
      </c>
      <c r="K37" s="1">
        <f>'K12'!K198</f>
        <v>5.25</v>
      </c>
      <c r="L37" s="1">
        <f>'K12'!L198</f>
        <v>6.25</v>
      </c>
      <c r="M37" s="12"/>
      <c r="N37" s="12"/>
      <c r="O37" s="12">
        <f t="shared" ref="O37:O41" si="9">D37+E37+F37</f>
        <v>18.100000000000001</v>
      </c>
      <c r="P37" s="12"/>
      <c r="Q37" s="12">
        <f t="shared" ref="Q37:Q41" si="10">F37+J37+K37</f>
        <v>19.5</v>
      </c>
    </row>
    <row r="38" spans="1:17" s="2" customFormat="1" ht="18" customHeight="1" x14ac:dyDescent="0.25">
      <c r="A38" s="5" t="s">
        <v>83</v>
      </c>
      <c r="B38" s="1" t="str">
        <f>'K12'!B206</f>
        <v>12A2</v>
      </c>
      <c r="C38" s="10" t="str">
        <f>'K12'!C206</f>
        <v>Nguyễn Dương Hoài Thương</v>
      </c>
      <c r="D38" s="1">
        <f>'K12'!D206</f>
        <v>4.8</v>
      </c>
      <c r="E38" s="1">
        <f>'K12'!E206</f>
        <v>4.8</v>
      </c>
      <c r="F38" s="1">
        <f>'K12'!F206</f>
        <v>7</v>
      </c>
      <c r="G38" s="1"/>
      <c r="H38" s="1"/>
      <c r="I38" s="1"/>
      <c r="J38" s="1">
        <f>'K12'!J206</f>
        <v>5.25</v>
      </c>
      <c r="K38" s="1">
        <f>'K12'!K206</f>
        <v>5</v>
      </c>
      <c r="L38" s="1">
        <f>'K12'!L206</f>
        <v>5.75</v>
      </c>
      <c r="M38" s="12"/>
      <c r="N38" s="12"/>
      <c r="O38" s="12">
        <f t="shared" si="9"/>
        <v>16.600000000000001</v>
      </c>
      <c r="P38" s="12"/>
      <c r="Q38" s="12">
        <f t="shared" si="10"/>
        <v>17.25</v>
      </c>
    </row>
    <row r="39" spans="1:17" s="2" customFormat="1" ht="18" customHeight="1" x14ac:dyDescent="0.25">
      <c r="A39" s="5" t="s">
        <v>85</v>
      </c>
      <c r="B39" s="1" t="str">
        <f>'K12'!B209</f>
        <v>12A2</v>
      </c>
      <c r="C39" s="10" t="str">
        <f>'K12'!C209</f>
        <v>Trần Văn Tiến</v>
      </c>
      <c r="D39" s="1">
        <f>'K12'!D209</f>
        <v>5.8</v>
      </c>
      <c r="E39" s="1">
        <f>'K12'!E209</f>
        <v>3.8</v>
      </c>
      <c r="F39" s="1">
        <f>'K12'!F209</f>
        <v>6.75</v>
      </c>
      <c r="G39" s="1"/>
      <c r="H39" s="1"/>
      <c r="I39" s="1"/>
      <c r="J39" s="1">
        <f>'K12'!J209</f>
        <v>6.25</v>
      </c>
      <c r="K39" s="1">
        <f>'K12'!K209</f>
        <v>5.75</v>
      </c>
      <c r="L39" s="1">
        <f>'K12'!L209</f>
        <v>4.25</v>
      </c>
      <c r="M39" s="12"/>
      <c r="N39" s="12"/>
      <c r="O39" s="12">
        <f t="shared" si="9"/>
        <v>16.350000000000001</v>
      </c>
      <c r="P39" s="12"/>
      <c r="Q39" s="12">
        <f t="shared" si="10"/>
        <v>18.75</v>
      </c>
    </row>
    <row r="40" spans="1:17" s="2" customFormat="1" ht="18" customHeight="1" x14ac:dyDescent="0.25">
      <c r="A40" s="5" t="s">
        <v>87</v>
      </c>
      <c r="B40" s="1" t="str">
        <f>'K12'!B220</f>
        <v>12A2</v>
      </c>
      <c r="C40" s="10" t="str">
        <f>'K12'!C220</f>
        <v>Trần Văn Anh Tùng</v>
      </c>
      <c r="D40" s="1">
        <f>'K12'!D220</f>
        <v>4.4000000000000004</v>
      </c>
      <c r="E40" s="1">
        <f>'K12'!E220</f>
        <v>4.4000000000000004</v>
      </c>
      <c r="F40" s="1">
        <f>'K12'!F220</f>
        <v>5.75</v>
      </c>
      <c r="G40" s="1"/>
      <c r="H40" s="1"/>
      <c r="I40" s="1"/>
      <c r="J40" s="1">
        <f>'K12'!J220</f>
        <v>5</v>
      </c>
      <c r="K40" s="1">
        <f>'K12'!K220</f>
        <v>6</v>
      </c>
      <c r="L40" s="1">
        <f>'K12'!L220</f>
        <v>4</v>
      </c>
      <c r="M40" s="12"/>
      <c r="N40" s="12"/>
      <c r="O40" s="12">
        <f t="shared" si="9"/>
        <v>14.55</v>
      </c>
      <c r="P40" s="12"/>
      <c r="Q40" s="12">
        <f t="shared" si="10"/>
        <v>16.75</v>
      </c>
    </row>
    <row r="41" spans="1:17" s="2" customFormat="1" ht="18" customHeight="1" x14ac:dyDescent="0.25">
      <c r="A41" s="5" t="s">
        <v>89</v>
      </c>
      <c r="B41" s="1" t="str">
        <f>'K12'!B230</f>
        <v>12A2</v>
      </c>
      <c r="C41" s="24" t="str">
        <f>'K12'!C230</f>
        <v>Nguyễn Chí Vỹ</v>
      </c>
      <c r="D41" s="1">
        <f>'K12'!D230</f>
        <v>5.6</v>
      </c>
      <c r="E41" s="1">
        <f>'K12'!E230</f>
        <v>4.4000000000000004</v>
      </c>
      <c r="F41" s="1">
        <f>'K12'!F230</f>
        <v>5.25</v>
      </c>
      <c r="G41" s="1"/>
      <c r="H41" s="1"/>
      <c r="I41" s="1"/>
      <c r="J41" s="1">
        <f>'K12'!J230</f>
        <v>5.25</v>
      </c>
      <c r="K41" s="1">
        <f>'K12'!K230</f>
        <v>5.25</v>
      </c>
      <c r="L41" s="1">
        <f>'K12'!L230</f>
        <v>5.5</v>
      </c>
      <c r="M41" s="12"/>
      <c r="N41" s="12"/>
      <c r="O41" s="12">
        <f t="shared" si="9"/>
        <v>15.25</v>
      </c>
      <c r="P41" s="12"/>
      <c r="Q41" s="12">
        <f t="shared" si="10"/>
        <v>15.75</v>
      </c>
    </row>
    <row r="42" spans="1:17" s="2" customFormat="1" ht="18" customHeight="1" x14ac:dyDescent="0.25">
      <c r="A42" s="47" t="s">
        <v>484</v>
      </c>
      <c r="B42" s="47"/>
      <c r="C42" s="47"/>
      <c r="D42" s="18">
        <f t="shared" ref="D42:L42" si="11">AVERAGE(D4:D41)</f>
        <v>4.9000000000000004</v>
      </c>
      <c r="E42" s="18">
        <f t="shared" si="11"/>
        <v>4.3263157894736839</v>
      </c>
      <c r="F42" s="18">
        <f t="shared" si="11"/>
        <v>6.3618421052631575</v>
      </c>
      <c r="G42" s="18">
        <f t="shared" si="11"/>
        <v>3.5</v>
      </c>
      <c r="H42" s="18">
        <f t="shared" si="11"/>
        <v>6.5</v>
      </c>
      <c r="I42" s="18">
        <f t="shared" si="11"/>
        <v>6</v>
      </c>
      <c r="J42" s="18">
        <f t="shared" si="11"/>
        <v>5.7162162162162158</v>
      </c>
      <c r="K42" s="18">
        <f t="shared" si="11"/>
        <v>5.3378378378378377</v>
      </c>
      <c r="L42" s="18">
        <f t="shared" si="11"/>
        <v>5.0945945945945947</v>
      </c>
    </row>
    <row r="43" spans="1:17" ht="15.75" x14ac:dyDescent="0.25">
      <c r="A43" s="47" t="s">
        <v>485</v>
      </c>
      <c r="B43" s="47"/>
      <c r="C43" s="47"/>
      <c r="D43" s="16">
        <f t="shared" ref="D43:L43" si="12">SUM(D4:D41)</f>
        <v>186.20000000000002</v>
      </c>
      <c r="E43" s="16">
        <f t="shared" si="12"/>
        <v>164.39999999999998</v>
      </c>
      <c r="F43" s="16">
        <f t="shared" si="12"/>
        <v>241.75</v>
      </c>
      <c r="G43" s="16">
        <f t="shared" si="12"/>
        <v>3.5</v>
      </c>
      <c r="H43" s="16">
        <f t="shared" si="12"/>
        <v>6.5</v>
      </c>
      <c r="I43" s="16">
        <f t="shared" si="12"/>
        <v>6</v>
      </c>
      <c r="J43" s="16">
        <f t="shared" si="12"/>
        <v>211.5</v>
      </c>
      <c r="K43" s="16">
        <f t="shared" si="12"/>
        <v>197.5</v>
      </c>
      <c r="L43" s="16">
        <f t="shared" si="12"/>
        <v>188.5</v>
      </c>
    </row>
    <row r="45" spans="1:17" ht="15.75" x14ac:dyDescent="0.25">
      <c r="B45" s="48"/>
      <c r="C45" s="48"/>
      <c r="D45" s="19" t="s">
        <v>470</v>
      </c>
      <c r="E45" s="19" t="s">
        <v>472</v>
      </c>
      <c r="F45" s="19" t="s">
        <v>471</v>
      </c>
      <c r="G45" s="19" t="s">
        <v>473</v>
      </c>
      <c r="H45" s="19" t="s">
        <v>474</v>
      </c>
      <c r="I45" s="19" t="s">
        <v>475</v>
      </c>
      <c r="J45" s="19" t="s">
        <v>476</v>
      </c>
      <c r="K45" s="19" t="s">
        <v>477</v>
      </c>
      <c r="L45" s="19" t="s">
        <v>9</v>
      </c>
    </row>
    <row r="46" spans="1:17" ht="15.75" x14ac:dyDescent="0.25">
      <c r="B46" s="49" t="s">
        <v>478</v>
      </c>
      <c r="C46" s="50"/>
      <c r="D46" s="20">
        <f t="shared" ref="D46:L46" si="13">COUNTIF(D4:D41,"&lt;=1")</f>
        <v>0</v>
      </c>
      <c r="E46" s="20">
        <f t="shared" si="13"/>
        <v>0</v>
      </c>
      <c r="F46" s="20">
        <f t="shared" si="13"/>
        <v>0</v>
      </c>
      <c r="G46" s="20">
        <f t="shared" si="13"/>
        <v>0</v>
      </c>
      <c r="H46" s="20">
        <f t="shared" si="13"/>
        <v>0</v>
      </c>
      <c r="I46" s="20">
        <f t="shared" si="13"/>
        <v>0</v>
      </c>
      <c r="J46" s="20">
        <f t="shared" si="13"/>
        <v>0</v>
      </c>
      <c r="K46" s="20">
        <f t="shared" si="13"/>
        <v>0</v>
      </c>
      <c r="L46" s="20">
        <f t="shared" si="13"/>
        <v>0</v>
      </c>
    </row>
    <row r="47" spans="1:17" ht="15.75" x14ac:dyDescent="0.25">
      <c r="B47" s="43" t="s">
        <v>479</v>
      </c>
      <c r="C47" s="44"/>
      <c r="D47" s="20" t="str">
        <f t="shared" ref="D47:L47" si="14">TEXT(COUNTIF(D4:D41,"&lt;5")-D46,"#0")</f>
        <v>17</v>
      </c>
      <c r="E47" s="20" t="str">
        <f t="shared" si="14"/>
        <v>30</v>
      </c>
      <c r="F47" s="20" t="str">
        <f t="shared" si="14"/>
        <v>1</v>
      </c>
      <c r="G47" s="20" t="str">
        <f t="shared" si="14"/>
        <v>1</v>
      </c>
      <c r="H47" s="20" t="str">
        <f t="shared" si="14"/>
        <v>0</v>
      </c>
      <c r="I47" s="20" t="str">
        <f t="shared" si="14"/>
        <v>0</v>
      </c>
      <c r="J47" s="20" t="str">
        <f t="shared" si="14"/>
        <v>11</v>
      </c>
      <c r="K47" s="20" t="str">
        <f t="shared" si="14"/>
        <v>11</v>
      </c>
      <c r="L47" s="20" t="str">
        <f t="shared" si="14"/>
        <v>15</v>
      </c>
    </row>
    <row r="48" spans="1:17" ht="15.75" x14ac:dyDescent="0.25">
      <c r="B48" s="43" t="s">
        <v>480</v>
      </c>
      <c r="C48" s="44"/>
      <c r="D48" s="20" t="str">
        <f t="shared" ref="D48:L48" si="15">TEXT(COUNTIF(D4:D41,"&lt;7")-D46-D47,"#0")</f>
        <v>21</v>
      </c>
      <c r="E48" s="20" t="str">
        <f t="shared" si="15"/>
        <v>8</v>
      </c>
      <c r="F48" s="20" t="str">
        <f t="shared" si="15"/>
        <v>28</v>
      </c>
      <c r="G48" s="20" t="str">
        <f t="shared" si="15"/>
        <v>0</v>
      </c>
      <c r="H48" s="20" t="str">
        <f t="shared" si="15"/>
        <v>1</v>
      </c>
      <c r="I48" s="20" t="str">
        <f t="shared" si="15"/>
        <v>1</v>
      </c>
      <c r="J48" s="20" t="str">
        <f t="shared" si="15"/>
        <v>18</v>
      </c>
      <c r="K48" s="20" t="str">
        <f t="shared" si="15"/>
        <v>24</v>
      </c>
      <c r="L48" s="20" t="str">
        <f t="shared" si="15"/>
        <v>21</v>
      </c>
    </row>
    <row r="49" spans="2:12" ht="15.75" x14ac:dyDescent="0.25">
      <c r="B49" s="43" t="s">
        <v>481</v>
      </c>
      <c r="C49" s="44"/>
      <c r="D49" s="20" t="str">
        <f t="shared" ref="D49:L49" si="16">TEXT(COUNTIF(D4:D41,"&lt;9")-D46-D47-D48,"#0")</f>
        <v>0</v>
      </c>
      <c r="E49" s="20" t="str">
        <f t="shared" si="16"/>
        <v>0</v>
      </c>
      <c r="F49" s="20" t="str">
        <f t="shared" si="16"/>
        <v>9</v>
      </c>
      <c r="G49" s="20" t="str">
        <f t="shared" si="16"/>
        <v>0</v>
      </c>
      <c r="H49" s="20" t="str">
        <f t="shared" si="16"/>
        <v>0</v>
      </c>
      <c r="I49" s="20" t="str">
        <f t="shared" si="16"/>
        <v>0</v>
      </c>
      <c r="J49" s="20" t="str">
        <f t="shared" si="16"/>
        <v>8</v>
      </c>
      <c r="K49" s="20" t="str">
        <f t="shared" si="16"/>
        <v>2</v>
      </c>
      <c r="L49" s="20" t="str">
        <f t="shared" si="16"/>
        <v>1</v>
      </c>
    </row>
    <row r="50" spans="2:12" ht="15.75" x14ac:dyDescent="0.25">
      <c r="B50" s="43" t="s">
        <v>482</v>
      </c>
      <c r="C50" s="44"/>
      <c r="D50" s="20" t="str">
        <f t="shared" ref="D50:L50" si="17">TEXT(COUNTIF(D4:D41,"&gt;=9"),"#0")</f>
        <v>0</v>
      </c>
      <c r="E50" s="20" t="str">
        <f t="shared" si="17"/>
        <v>0</v>
      </c>
      <c r="F50" s="20" t="str">
        <f t="shared" si="17"/>
        <v>0</v>
      </c>
      <c r="G50" s="20" t="str">
        <f t="shared" si="17"/>
        <v>0</v>
      </c>
      <c r="H50" s="20" t="str">
        <f t="shared" si="17"/>
        <v>0</v>
      </c>
      <c r="I50" s="20" t="str">
        <f t="shared" si="17"/>
        <v>0</v>
      </c>
      <c r="J50" s="20" t="str">
        <f t="shared" si="17"/>
        <v>0</v>
      </c>
      <c r="K50" s="20" t="str">
        <f t="shared" si="17"/>
        <v>0</v>
      </c>
      <c r="L50" s="20" t="str">
        <f t="shared" si="17"/>
        <v>0</v>
      </c>
    </row>
    <row r="51" spans="2:12" ht="15.75" x14ac:dyDescent="0.25">
      <c r="B51" s="45" t="s">
        <v>483</v>
      </c>
      <c r="C51" s="46"/>
      <c r="D51" s="21">
        <f>D46+D47+D48+D49+D50</f>
        <v>38</v>
      </c>
      <c r="E51" s="21">
        <f>E46+E47+E48+E49+E50</f>
        <v>38</v>
      </c>
      <c r="F51" s="21">
        <f>F46+F47+F48+F49+F50</f>
        <v>38</v>
      </c>
      <c r="G51" s="21">
        <f t="shared" ref="G51:L51" si="18">G46+G47+G48+G49+G50</f>
        <v>1</v>
      </c>
      <c r="H51" s="21">
        <f t="shared" si="18"/>
        <v>1</v>
      </c>
      <c r="I51" s="21">
        <f t="shared" si="18"/>
        <v>1</v>
      </c>
      <c r="J51" s="21">
        <f t="shared" si="18"/>
        <v>37</v>
      </c>
      <c r="K51" s="21">
        <f t="shared" si="18"/>
        <v>37</v>
      </c>
      <c r="L51" s="21">
        <f t="shared" si="18"/>
        <v>37</v>
      </c>
    </row>
  </sheetData>
  <autoFilter ref="A3:Q43" xr:uid="{00000000-0009-0000-0000-000002000000}"/>
  <mergeCells count="9">
    <mergeCell ref="B49:C49"/>
    <mergeCell ref="B50:C50"/>
    <mergeCell ref="B51:C51"/>
    <mergeCell ref="A42:C42"/>
    <mergeCell ref="A43:C43"/>
    <mergeCell ref="B45:C45"/>
    <mergeCell ref="B46:C46"/>
    <mergeCell ref="B47:C47"/>
    <mergeCell ref="B48:C4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50"/>
  <sheetViews>
    <sheetView workbookViewId="0">
      <selection activeCell="S33" sqref="S33"/>
    </sheetView>
  </sheetViews>
  <sheetFormatPr defaultRowHeight="15" x14ac:dyDescent="0.25"/>
  <cols>
    <col min="1" max="1" width="7.140625" customWidth="1"/>
    <col min="2" max="2" width="8.140625" customWidth="1"/>
    <col min="3" max="3" width="27.28515625" style="14" customWidth="1"/>
    <col min="4" max="4" width="10.42578125" bestFit="1" customWidth="1"/>
    <col min="5" max="5" width="12.5703125" bestFit="1" customWidth="1"/>
    <col min="6" max="6" width="9" customWidth="1"/>
    <col min="7" max="7" width="0.28515625" hidden="1" customWidth="1"/>
    <col min="8" max="9" width="9.140625" hidden="1" customWidth="1"/>
    <col min="12" max="12" width="9.140625" customWidth="1"/>
    <col min="13" max="13" width="9.7109375" hidden="1" customWidth="1"/>
    <col min="14" max="14" width="9.140625" hidden="1" customWidth="1"/>
    <col min="15" max="15" width="9.140625" customWidth="1"/>
    <col min="16" max="16" width="9.140625" hidden="1" customWidth="1"/>
  </cols>
  <sheetData>
    <row r="3" spans="1:17" ht="35.1" customHeight="1" x14ac:dyDescent="0.25">
      <c r="A3" s="4" t="s">
        <v>0</v>
      </c>
      <c r="B3" s="4" t="s">
        <v>468</v>
      </c>
      <c r="C3" s="4" t="s">
        <v>469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</row>
    <row r="4" spans="1:17" s="2" customFormat="1" ht="18" customHeight="1" x14ac:dyDescent="0.25">
      <c r="A4" s="5" t="s">
        <v>10</v>
      </c>
      <c r="B4" s="1" t="str">
        <f>'K12'!B4</f>
        <v>12A3</v>
      </c>
      <c r="C4" s="10" t="str">
        <f>'K12'!C4</f>
        <v>Trần Bình An</v>
      </c>
      <c r="D4" s="1">
        <v>4.8</v>
      </c>
      <c r="E4" s="1">
        <f>'K12'!E4</f>
        <v>6.4</v>
      </c>
      <c r="F4" s="1">
        <f>'K12'!F4</f>
        <v>7.5</v>
      </c>
      <c r="G4" s="1"/>
      <c r="H4" s="1"/>
      <c r="I4" s="1"/>
      <c r="J4" s="1">
        <f>'K12'!J4</f>
        <v>4.5</v>
      </c>
      <c r="K4" s="1">
        <f>'K12'!K4</f>
        <v>5</v>
      </c>
      <c r="L4" s="1">
        <f>'K12'!L4</f>
        <v>4</v>
      </c>
      <c r="M4" s="12"/>
      <c r="N4" s="12"/>
      <c r="O4" s="12">
        <f>D4+E4+F4</f>
        <v>18.7</v>
      </c>
      <c r="P4" s="12"/>
      <c r="Q4" s="12">
        <f>F4+J4+K4</f>
        <v>17</v>
      </c>
    </row>
    <row r="5" spans="1:17" s="2" customFormat="1" ht="18" customHeight="1" x14ac:dyDescent="0.25">
      <c r="A5" s="5" t="s">
        <v>13</v>
      </c>
      <c r="B5" s="1" t="str">
        <f>'K12'!B10</f>
        <v>12A3</v>
      </c>
      <c r="C5" s="10" t="str">
        <f>'K12'!C10</f>
        <v>Phạm Thị Minh Anh</v>
      </c>
      <c r="D5" s="1">
        <f>'K12'!D10</f>
        <v>6.8</v>
      </c>
      <c r="E5" s="1">
        <f>'K12'!E10</f>
        <v>4.4000000000000004</v>
      </c>
      <c r="F5" s="1">
        <f>'K12'!F10</f>
        <v>7.5</v>
      </c>
      <c r="G5" s="1"/>
      <c r="H5" s="1"/>
      <c r="I5" s="1"/>
      <c r="J5" s="1">
        <f>'K12'!J10</f>
        <v>5.5</v>
      </c>
      <c r="K5" s="1">
        <f>'K12'!K10</f>
        <v>4.75</v>
      </c>
      <c r="L5" s="1">
        <f>'K12'!L10</f>
        <v>4.25</v>
      </c>
      <c r="M5" s="12"/>
      <c r="N5" s="12"/>
      <c r="O5" s="12">
        <f t="shared" ref="O5:O14" si="0">D5+E5+F5</f>
        <v>18.7</v>
      </c>
      <c r="P5" s="12"/>
      <c r="Q5" s="12">
        <f t="shared" ref="Q5:Q14" si="1">F5+J5+K5</f>
        <v>17.75</v>
      </c>
    </row>
    <row r="6" spans="1:17" s="2" customFormat="1" ht="18" customHeight="1" x14ac:dyDescent="0.25">
      <c r="A6" s="5" t="s">
        <v>16</v>
      </c>
      <c r="B6" s="1" t="str">
        <f>'K12'!B18</f>
        <v>12A3</v>
      </c>
      <c r="C6" s="10" t="str">
        <f>'K12'!C18</f>
        <v>Đinh Thị Quỳnh Anh</v>
      </c>
      <c r="D6" s="1">
        <v>4.8</v>
      </c>
      <c r="E6" s="1">
        <f>'K12'!E18</f>
        <v>5.2</v>
      </c>
      <c r="F6" s="1">
        <f>'K12'!F18</f>
        <v>7.5</v>
      </c>
      <c r="G6" s="1"/>
      <c r="H6" s="1"/>
      <c r="I6" s="1"/>
      <c r="J6" s="1">
        <f>'K12'!J18</f>
        <v>4.5</v>
      </c>
      <c r="K6" s="1">
        <f>'K12'!K18</f>
        <v>4.25</v>
      </c>
      <c r="L6" s="1">
        <f>'K12'!L18</f>
        <v>6.25</v>
      </c>
      <c r="M6" s="12"/>
      <c r="N6" s="12"/>
      <c r="O6" s="12">
        <f t="shared" si="0"/>
        <v>17.5</v>
      </c>
      <c r="P6" s="12"/>
      <c r="Q6" s="12">
        <f t="shared" si="1"/>
        <v>16.25</v>
      </c>
    </row>
    <row r="7" spans="1:17" s="2" customFormat="1" ht="18" customHeight="1" x14ac:dyDescent="0.25">
      <c r="A7" s="5" t="s">
        <v>19</v>
      </c>
      <c r="B7" s="1" t="str">
        <f>'K12'!B19</f>
        <v>12A3</v>
      </c>
      <c r="C7" s="10" t="str">
        <f>'K12'!C19</f>
        <v>Lê Thị Trâm Anh</v>
      </c>
      <c r="D7" s="1">
        <f>'K12'!D19</f>
        <v>6.6</v>
      </c>
      <c r="E7" s="1">
        <f>'K12'!E19</f>
        <v>7.4</v>
      </c>
      <c r="F7" s="1">
        <f>'K12'!F19</f>
        <v>7</v>
      </c>
      <c r="G7" s="1"/>
      <c r="H7" s="1"/>
      <c r="I7" s="1"/>
      <c r="J7" s="1">
        <f>'K12'!J19</f>
        <v>5.25</v>
      </c>
      <c r="K7" s="1">
        <f>'K12'!K19</f>
        <v>4.75</v>
      </c>
      <c r="L7" s="1">
        <f>'K12'!L19</f>
        <v>4.25</v>
      </c>
      <c r="M7" s="12"/>
      <c r="N7" s="12"/>
      <c r="O7" s="12">
        <f t="shared" si="0"/>
        <v>21</v>
      </c>
      <c r="P7" s="12"/>
      <c r="Q7" s="12">
        <f t="shared" si="1"/>
        <v>17</v>
      </c>
    </row>
    <row r="8" spans="1:17" s="2" customFormat="1" ht="18" customHeight="1" x14ac:dyDescent="0.25">
      <c r="A8" s="5" t="s">
        <v>22</v>
      </c>
      <c r="B8" s="1" t="str">
        <f>'K12'!B20</f>
        <v>12A3</v>
      </c>
      <c r="C8" s="10" t="str">
        <f>'K12'!C20</f>
        <v>Lê Tú Anh</v>
      </c>
      <c r="D8" s="1">
        <v>4.8</v>
      </c>
      <c r="E8" s="1">
        <f>'K12'!E20</f>
        <v>7.4</v>
      </c>
      <c r="F8" s="1">
        <f>'K12'!F20</f>
        <v>7.25</v>
      </c>
      <c r="G8" s="1"/>
      <c r="H8" s="1"/>
      <c r="I8" s="1"/>
      <c r="J8" s="1">
        <f>'K12'!J20</f>
        <v>5.5</v>
      </c>
      <c r="K8" s="1">
        <f>'K12'!K20</f>
        <v>4</v>
      </c>
      <c r="L8" s="1">
        <f>'K12'!L20</f>
        <v>4</v>
      </c>
      <c r="M8" s="12"/>
      <c r="N8" s="12"/>
      <c r="O8" s="12">
        <f t="shared" si="0"/>
        <v>19.45</v>
      </c>
      <c r="P8" s="12"/>
      <c r="Q8" s="12">
        <f t="shared" si="1"/>
        <v>16.75</v>
      </c>
    </row>
    <row r="9" spans="1:17" s="2" customFormat="1" ht="18" customHeight="1" x14ac:dyDescent="0.25">
      <c r="A9" s="5" t="s">
        <v>25</v>
      </c>
      <c r="B9" s="1" t="str">
        <f>'K12'!B21</f>
        <v>12A3</v>
      </c>
      <c r="C9" s="10" t="str">
        <f>'K12'!C21</f>
        <v>Nguyễn Thị Tuyết Anh</v>
      </c>
      <c r="D9" s="1">
        <f>'K12'!D21</f>
        <v>6.8</v>
      </c>
      <c r="E9" s="1">
        <f>'K12'!E21</f>
        <v>6.4</v>
      </c>
      <c r="F9" s="1">
        <f>'K12'!F21</f>
        <v>7.5</v>
      </c>
      <c r="G9" s="1"/>
      <c r="H9" s="1"/>
      <c r="I9" s="1"/>
      <c r="J9" s="1">
        <f>'K12'!J21</f>
        <v>5.75</v>
      </c>
      <c r="K9" s="1">
        <f>'K12'!K21</f>
        <v>6.25</v>
      </c>
      <c r="L9" s="1">
        <f>'K12'!L21</f>
        <v>4.5</v>
      </c>
      <c r="M9" s="12"/>
      <c r="N9" s="12"/>
      <c r="O9" s="12">
        <f t="shared" si="0"/>
        <v>20.7</v>
      </c>
      <c r="P9" s="12"/>
      <c r="Q9" s="12">
        <f t="shared" si="1"/>
        <v>19.5</v>
      </c>
    </row>
    <row r="10" spans="1:17" s="2" customFormat="1" ht="18" customHeight="1" x14ac:dyDescent="0.25">
      <c r="A10" s="5" t="s">
        <v>27</v>
      </c>
      <c r="B10" s="1" t="str">
        <f>'K12'!B22</f>
        <v>12A3</v>
      </c>
      <c r="C10" s="10" t="str">
        <f>'K12'!C22</f>
        <v>Nguyễn Thị Vân Anh</v>
      </c>
      <c r="D10" s="1">
        <f>'K12'!D22</f>
        <v>7</v>
      </c>
      <c r="E10" s="1">
        <f>'K12'!E22</f>
        <v>5.6</v>
      </c>
      <c r="F10" s="1">
        <f>'K12'!F22</f>
        <v>8</v>
      </c>
      <c r="G10" s="1"/>
      <c r="H10" s="1"/>
      <c r="I10" s="1"/>
      <c r="J10" s="1">
        <f>'K12'!J22</f>
        <v>6.25</v>
      </c>
      <c r="K10" s="1">
        <f>'K12'!K22</f>
        <v>5.25</v>
      </c>
      <c r="L10" s="1">
        <f>'K12'!L22</f>
        <v>4.5</v>
      </c>
      <c r="M10" s="12"/>
      <c r="N10" s="12"/>
      <c r="O10" s="12">
        <f t="shared" si="0"/>
        <v>20.6</v>
      </c>
      <c r="P10" s="12"/>
      <c r="Q10" s="12">
        <f t="shared" si="1"/>
        <v>19.5</v>
      </c>
    </row>
    <row r="11" spans="1:17" s="2" customFormat="1" ht="18" customHeight="1" x14ac:dyDescent="0.25">
      <c r="A11" s="5" t="s">
        <v>29</v>
      </c>
      <c r="B11" s="1" t="str">
        <f>'K12'!B25</f>
        <v>12A3</v>
      </c>
      <c r="C11" s="10" t="str">
        <f>'K12'!C25</f>
        <v>Phạm Thị Minh Ánh</v>
      </c>
      <c r="D11" s="1">
        <f>'K12'!D25</f>
        <v>5.2</v>
      </c>
      <c r="E11" s="1">
        <f>'K12'!E25</f>
        <v>4.5999999999999996</v>
      </c>
      <c r="F11" s="1">
        <f>'K12'!F25</f>
        <v>7.25</v>
      </c>
      <c r="G11" s="1"/>
      <c r="H11" s="1"/>
      <c r="I11" s="1"/>
      <c r="J11" s="1">
        <f>'K12'!J25</f>
        <v>4.25</v>
      </c>
      <c r="K11" s="1">
        <f>'K12'!K25</f>
        <v>5.2</v>
      </c>
      <c r="L11" s="1">
        <f>'K12'!L25</f>
        <v>5</v>
      </c>
      <c r="M11" s="12"/>
      <c r="N11" s="12"/>
      <c r="O11" s="12">
        <f t="shared" si="0"/>
        <v>17.05</v>
      </c>
      <c r="P11" s="12"/>
      <c r="Q11" s="12">
        <f t="shared" si="1"/>
        <v>16.7</v>
      </c>
    </row>
    <row r="12" spans="1:17" s="2" customFormat="1" ht="18" customHeight="1" x14ac:dyDescent="0.25">
      <c r="A12" s="5" t="s">
        <v>31</v>
      </c>
      <c r="B12" s="1" t="str">
        <f>'K12'!B30</f>
        <v>12A3</v>
      </c>
      <c r="C12" s="10" t="str">
        <f>'K12'!C30</f>
        <v>Nguyễn Thị Tuyết Băng</v>
      </c>
      <c r="D12" s="1">
        <f>'K12'!D30</f>
        <v>6</v>
      </c>
      <c r="E12" s="1">
        <f>'K12'!E30</f>
        <v>6</v>
      </c>
      <c r="F12" s="1">
        <f>'K12'!F30</f>
        <v>7.5</v>
      </c>
      <c r="G12" s="1"/>
      <c r="H12" s="1"/>
      <c r="I12" s="1"/>
      <c r="J12" s="1">
        <f>'K12'!J30</f>
        <v>6</v>
      </c>
      <c r="K12" s="1">
        <f>'K12'!K30</f>
        <v>6.25</v>
      </c>
      <c r="L12" s="1">
        <f>'K12'!L30</f>
        <v>5.25</v>
      </c>
      <c r="M12" s="12"/>
      <c r="N12" s="12"/>
      <c r="O12" s="12">
        <f t="shared" si="0"/>
        <v>19.5</v>
      </c>
      <c r="P12" s="12"/>
      <c r="Q12" s="12">
        <f t="shared" si="1"/>
        <v>19.75</v>
      </c>
    </row>
    <row r="13" spans="1:17" s="2" customFormat="1" ht="18" customHeight="1" x14ac:dyDescent="0.25">
      <c r="A13" s="5" t="s">
        <v>33</v>
      </c>
      <c r="B13" s="1" t="str">
        <f>'K12'!B34</f>
        <v>12A3</v>
      </c>
      <c r="C13" s="10" t="str">
        <f>'K12'!C34</f>
        <v>Lê Thị Bình</v>
      </c>
      <c r="D13" s="1">
        <f>'K12'!D34</f>
        <v>7.4</v>
      </c>
      <c r="E13" s="1">
        <f>'K12'!E34</f>
        <v>7.8</v>
      </c>
      <c r="F13" s="1">
        <f>'K12'!F34</f>
        <v>7.75</v>
      </c>
      <c r="G13" s="1"/>
      <c r="H13" s="1"/>
      <c r="I13" s="1"/>
      <c r="J13" s="1">
        <f>'K12'!J34</f>
        <v>6.5</v>
      </c>
      <c r="K13" s="1">
        <f>'K12'!K34</f>
        <v>6.75</v>
      </c>
      <c r="L13" s="1">
        <f>'K12'!L34</f>
        <v>6.25</v>
      </c>
      <c r="M13" s="12"/>
      <c r="N13" s="12"/>
      <c r="O13" s="12">
        <f t="shared" si="0"/>
        <v>22.95</v>
      </c>
      <c r="P13" s="12"/>
      <c r="Q13" s="12">
        <f t="shared" si="1"/>
        <v>21</v>
      </c>
    </row>
    <row r="14" spans="1:17" s="2" customFormat="1" ht="18" customHeight="1" x14ac:dyDescent="0.25">
      <c r="A14" s="5" t="s">
        <v>35</v>
      </c>
      <c r="B14" s="1" t="str">
        <f>'K12'!B46</f>
        <v>12A3</v>
      </c>
      <c r="C14" s="10" t="str">
        <f>'K12'!C46</f>
        <v>Lê Thị Thuỳ Dương</v>
      </c>
      <c r="D14" s="1">
        <f>'K12'!D46</f>
        <v>6.2</v>
      </c>
      <c r="E14" s="1">
        <f>'K12'!E46</f>
        <v>6</v>
      </c>
      <c r="F14" s="1">
        <f>'K12'!F46</f>
        <v>8</v>
      </c>
      <c r="G14" s="1"/>
      <c r="H14" s="1"/>
      <c r="I14" s="1"/>
      <c r="J14" s="1">
        <f>'K12'!J46</f>
        <v>6.75</v>
      </c>
      <c r="K14" s="1">
        <f>'K12'!K46</f>
        <v>5</v>
      </c>
      <c r="L14" s="1">
        <f>'K12'!L46</f>
        <v>4</v>
      </c>
      <c r="M14" s="12"/>
      <c r="N14" s="12"/>
      <c r="O14" s="12">
        <f t="shared" si="0"/>
        <v>20.2</v>
      </c>
      <c r="P14" s="12"/>
      <c r="Q14" s="12">
        <f t="shared" si="1"/>
        <v>19.75</v>
      </c>
    </row>
    <row r="15" spans="1:17" s="2" customFormat="1" ht="18" customHeight="1" x14ac:dyDescent="0.25">
      <c r="A15" s="5" t="s">
        <v>37</v>
      </c>
      <c r="B15" s="1" t="str">
        <f>'K12'!B71</f>
        <v>12A3</v>
      </c>
      <c r="C15" s="10" t="str">
        <f>'K12'!C71</f>
        <v>Lê Thị Thu Hiền</v>
      </c>
      <c r="D15" s="1">
        <f>'K12'!D71</f>
        <v>5</v>
      </c>
      <c r="E15" s="1">
        <f>'K12'!E71</f>
        <v>3.8</v>
      </c>
      <c r="F15" s="1">
        <f>'K12'!F71</f>
        <v>6.75</v>
      </c>
      <c r="G15" s="1"/>
      <c r="H15" s="1"/>
      <c r="I15" s="1"/>
      <c r="J15" s="1">
        <f>'K12'!J71</f>
        <v>5</v>
      </c>
      <c r="K15" s="1">
        <f>'K12'!K71</f>
        <v>4.25</v>
      </c>
      <c r="L15" s="1">
        <f>'K12'!L71</f>
        <v>3.75</v>
      </c>
      <c r="M15" s="12"/>
      <c r="N15" s="12"/>
      <c r="O15" s="12">
        <f t="shared" ref="O15:O22" si="2">D15+E15+F15</f>
        <v>15.55</v>
      </c>
      <c r="P15" s="12"/>
      <c r="Q15" s="12">
        <f t="shared" ref="Q15:Q23" si="3">F15+J15+K15</f>
        <v>16</v>
      </c>
    </row>
    <row r="16" spans="1:17" s="2" customFormat="1" ht="18" customHeight="1" x14ac:dyDescent="0.25">
      <c r="A16" s="5" t="s">
        <v>39</v>
      </c>
      <c r="B16" s="1" t="str">
        <f>'K12'!B72</f>
        <v>12A3</v>
      </c>
      <c r="C16" s="10" t="str">
        <f>'K12'!C72</f>
        <v>Nguyễn Thị Thu Hiền</v>
      </c>
      <c r="D16" s="1">
        <f>'K12'!D72</f>
        <v>5.6</v>
      </c>
      <c r="E16" s="1">
        <f>'K12'!E72</f>
        <v>4.5999999999999996</v>
      </c>
      <c r="F16" s="1">
        <f>'K12'!F72</f>
        <v>7.5</v>
      </c>
      <c r="G16" s="1"/>
      <c r="H16" s="1"/>
      <c r="I16" s="1"/>
      <c r="J16" s="1">
        <f>'K12'!J72</f>
        <v>4</v>
      </c>
      <c r="K16" s="1">
        <f>'K12'!K72</f>
        <v>4.75</v>
      </c>
      <c r="L16" s="1">
        <f>'K12'!L72</f>
        <v>3</v>
      </c>
      <c r="M16" s="12"/>
      <c r="N16" s="12"/>
      <c r="O16" s="12">
        <f t="shared" si="2"/>
        <v>17.7</v>
      </c>
      <c r="P16" s="12"/>
      <c r="Q16" s="12">
        <f t="shared" si="3"/>
        <v>16.25</v>
      </c>
    </row>
    <row r="17" spans="1:17" s="2" customFormat="1" ht="18" customHeight="1" x14ac:dyDescent="0.25">
      <c r="A17" s="5" t="s">
        <v>41</v>
      </c>
      <c r="B17" s="1" t="str">
        <f>'K12'!B73</f>
        <v>12A3</v>
      </c>
      <c r="C17" s="10" t="str">
        <f>'K12'!C73</f>
        <v>Phạm Thị Thu Hiền</v>
      </c>
      <c r="D17" s="1">
        <f>'K12'!D73</f>
        <v>7</v>
      </c>
      <c r="E17" s="1">
        <f>'K12'!E73</f>
        <v>4</v>
      </c>
      <c r="F17" s="1">
        <f>'K12'!F73</f>
        <v>8.5</v>
      </c>
      <c r="G17" s="1"/>
      <c r="H17" s="1"/>
      <c r="I17" s="1"/>
      <c r="J17" s="1">
        <f>'K12'!J73</f>
        <v>3.75</v>
      </c>
      <c r="K17" s="1">
        <f>'K12'!K73</f>
        <v>4.5</v>
      </c>
      <c r="L17" s="1">
        <f>'K12'!L73</f>
        <v>5</v>
      </c>
      <c r="M17" s="12"/>
      <c r="N17" s="12"/>
      <c r="O17" s="12">
        <f t="shared" si="2"/>
        <v>19.5</v>
      </c>
      <c r="P17" s="12"/>
      <c r="Q17" s="12">
        <f t="shared" si="3"/>
        <v>16.75</v>
      </c>
    </row>
    <row r="18" spans="1:17" s="2" customFormat="1" ht="18" customHeight="1" x14ac:dyDescent="0.25">
      <c r="A18" s="5" t="s">
        <v>43</v>
      </c>
      <c r="B18" s="1" t="str">
        <f>'K12'!B84</f>
        <v>12A3</v>
      </c>
      <c r="C18" s="10" t="str">
        <f>'K12'!C84</f>
        <v>Trần Thị Hồng</v>
      </c>
      <c r="D18" s="1">
        <f>'K12'!D84</f>
        <v>4</v>
      </c>
      <c r="E18" s="1">
        <f>'K12'!E84</f>
        <v>4.5999999999999996</v>
      </c>
      <c r="F18" s="1">
        <f>'K12'!F84</f>
        <v>7.25</v>
      </c>
      <c r="G18" s="1"/>
      <c r="H18" s="1"/>
      <c r="I18" s="1"/>
      <c r="J18" s="1">
        <f>'K12'!J84</f>
        <v>4</v>
      </c>
      <c r="K18" s="1">
        <f>'K12'!K84</f>
        <v>5.5</v>
      </c>
      <c r="L18" s="1">
        <f>'K12'!L84</f>
        <v>5</v>
      </c>
      <c r="M18" s="12"/>
      <c r="N18" s="12"/>
      <c r="O18" s="12">
        <f t="shared" si="2"/>
        <v>15.85</v>
      </c>
      <c r="P18" s="12"/>
      <c r="Q18" s="12">
        <f t="shared" si="3"/>
        <v>16.75</v>
      </c>
    </row>
    <row r="19" spans="1:17" s="2" customFormat="1" ht="18" customHeight="1" x14ac:dyDescent="0.25">
      <c r="A19" s="5" t="s">
        <v>45</v>
      </c>
      <c r="B19" s="1" t="str">
        <f>'K12'!B95</f>
        <v>12A3</v>
      </c>
      <c r="C19" s="10" t="str">
        <f>'K12'!C95</f>
        <v>Nguyễn Thị Huyền</v>
      </c>
      <c r="D19" s="1">
        <v>4.8</v>
      </c>
      <c r="E19" s="1">
        <f>'K12'!E95</f>
        <v>5.2</v>
      </c>
      <c r="F19" s="1">
        <f>'K12'!F95</f>
        <v>8</v>
      </c>
      <c r="G19" s="1"/>
      <c r="H19" s="1"/>
      <c r="I19" s="1"/>
      <c r="J19" s="1">
        <f>'K12'!J95</f>
        <v>4.75</v>
      </c>
      <c r="K19" s="1">
        <f>'K12'!K95</f>
        <v>8.25</v>
      </c>
      <c r="L19" s="1">
        <f>'K12'!L95</f>
        <v>5</v>
      </c>
      <c r="M19" s="12"/>
      <c r="N19" s="12"/>
      <c r="O19" s="12">
        <f t="shared" si="2"/>
        <v>18</v>
      </c>
      <c r="P19" s="12"/>
      <c r="Q19" s="12">
        <f t="shared" si="3"/>
        <v>21</v>
      </c>
    </row>
    <row r="20" spans="1:17" s="2" customFormat="1" ht="18" customHeight="1" x14ac:dyDescent="0.25">
      <c r="A20" s="5" t="s">
        <v>47</v>
      </c>
      <c r="B20" s="1" t="str">
        <f>'K12'!B105</f>
        <v>12A3</v>
      </c>
      <c r="C20" s="10" t="str">
        <f>'K12'!C105</f>
        <v>Phạm Thanh Lịch</v>
      </c>
      <c r="D20" s="1">
        <f>'K12'!D105</f>
        <v>7.8</v>
      </c>
      <c r="E20" s="1">
        <f>'K12'!E105</f>
        <v>6.2</v>
      </c>
      <c r="F20" s="1">
        <f>'K12'!F105</f>
        <v>7.75</v>
      </c>
      <c r="G20" s="1"/>
      <c r="H20" s="1"/>
      <c r="I20" s="1"/>
      <c r="J20" s="1">
        <f>'K12'!J105</f>
        <v>6.75</v>
      </c>
      <c r="K20" s="1">
        <f>'K12'!K105</f>
        <v>6</v>
      </c>
      <c r="L20" s="1">
        <f>'K12'!L105</f>
        <v>6</v>
      </c>
      <c r="M20" s="12"/>
      <c r="N20" s="12"/>
      <c r="O20" s="12">
        <f t="shared" si="2"/>
        <v>21.75</v>
      </c>
      <c r="P20" s="12"/>
      <c r="Q20" s="12">
        <f t="shared" si="3"/>
        <v>20.5</v>
      </c>
    </row>
    <row r="21" spans="1:17" s="2" customFormat="1" ht="18" customHeight="1" x14ac:dyDescent="0.25">
      <c r="A21" s="5" t="s">
        <v>49</v>
      </c>
      <c r="B21" s="1" t="str">
        <f>'K12'!B114</f>
        <v>12A3</v>
      </c>
      <c r="C21" s="10" t="str">
        <f>'K12'!C114</f>
        <v>Trần Thị Thùy Linh</v>
      </c>
      <c r="D21" s="1">
        <f>'K12'!D114</f>
        <v>6.4</v>
      </c>
      <c r="E21" s="1">
        <f>'K12'!E114</f>
        <v>6.4</v>
      </c>
      <c r="F21" s="1">
        <f>'K12'!F114</f>
        <v>7</v>
      </c>
      <c r="G21" s="1"/>
      <c r="H21" s="1"/>
      <c r="I21" s="1"/>
      <c r="J21" s="1">
        <f>'K12'!J114</f>
        <v>6.25</v>
      </c>
      <c r="K21" s="1">
        <f>'K12'!K114</f>
        <v>6</v>
      </c>
      <c r="L21" s="1">
        <f>'K12'!L114</f>
        <v>5.75</v>
      </c>
      <c r="M21" s="12"/>
      <c r="N21" s="12"/>
      <c r="O21" s="12">
        <f t="shared" si="2"/>
        <v>19.8</v>
      </c>
      <c r="P21" s="12"/>
      <c r="Q21" s="12">
        <f t="shared" si="3"/>
        <v>19.25</v>
      </c>
    </row>
    <row r="22" spans="1:17" s="2" customFormat="1" ht="18" customHeight="1" x14ac:dyDescent="0.25">
      <c r="A22" s="5" t="s">
        <v>51</v>
      </c>
      <c r="B22" s="1" t="str">
        <f>'K12'!B119</f>
        <v>12A3</v>
      </c>
      <c r="C22" s="10" t="str">
        <f>'K12'!C119</f>
        <v>Trần Thị Phương Ly</v>
      </c>
      <c r="D22" s="1">
        <f>'K12'!D119</f>
        <v>7.6</v>
      </c>
      <c r="E22" s="1">
        <f>'K12'!E119</f>
        <v>6.4</v>
      </c>
      <c r="F22" s="1">
        <f>'K12'!F119</f>
        <v>7</v>
      </c>
      <c r="G22" s="1"/>
      <c r="H22" s="1"/>
      <c r="I22" s="1"/>
      <c r="J22" s="1">
        <f>'K12'!J119</f>
        <v>7.75</v>
      </c>
      <c r="K22" s="1">
        <f>'K12'!K119</f>
        <v>7</v>
      </c>
      <c r="L22" s="1">
        <f>'K12'!L119</f>
        <v>4.5</v>
      </c>
      <c r="M22" s="12"/>
      <c r="N22" s="12"/>
      <c r="O22" s="12">
        <f t="shared" si="2"/>
        <v>21</v>
      </c>
      <c r="P22" s="12"/>
      <c r="Q22" s="12">
        <f t="shared" si="3"/>
        <v>21.75</v>
      </c>
    </row>
    <row r="23" spans="1:17" s="2" customFormat="1" ht="18" customHeight="1" x14ac:dyDescent="0.25">
      <c r="A23" s="5" t="s">
        <v>53</v>
      </c>
      <c r="B23" s="1" t="str">
        <f>'K12'!B133</f>
        <v>12A3</v>
      </c>
      <c r="C23" s="10" t="str">
        <f>'K12'!C133</f>
        <v>Đỗ Tuyên Nam</v>
      </c>
      <c r="D23" s="1">
        <f>'K12'!D133</f>
        <v>6.8</v>
      </c>
      <c r="E23" s="1">
        <f>'K12'!E133</f>
        <v>4.5999999999999996</v>
      </c>
      <c r="F23" s="1">
        <f>'K12'!F133</f>
        <v>7</v>
      </c>
      <c r="G23" s="1"/>
      <c r="H23" s="1"/>
      <c r="I23" s="1"/>
      <c r="J23" s="1">
        <f>'K12'!J133</f>
        <v>5.75</v>
      </c>
      <c r="K23" s="1">
        <f>'K12'!K133</f>
        <v>5.5</v>
      </c>
      <c r="L23" s="1">
        <f>'K12'!L133</f>
        <v>4.25</v>
      </c>
      <c r="M23" s="12"/>
      <c r="N23" s="12"/>
      <c r="O23" s="12">
        <f t="shared" ref="O23:O34" si="4">D23+E23+F23</f>
        <v>18.399999999999999</v>
      </c>
      <c r="P23" s="12"/>
      <c r="Q23" s="12">
        <f t="shared" si="3"/>
        <v>18.25</v>
      </c>
    </row>
    <row r="24" spans="1:17" s="2" customFormat="1" ht="18" customHeight="1" x14ac:dyDescent="0.25">
      <c r="A24" s="5" t="s">
        <v>54</v>
      </c>
      <c r="B24" s="1" t="str">
        <f>'K12'!B135</f>
        <v>12A3</v>
      </c>
      <c r="C24" s="10" t="str">
        <f>'K12'!C135</f>
        <v>Đống Thị Nga</v>
      </c>
      <c r="D24" s="1">
        <f>'K12'!D135</f>
        <v>5.8</v>
      </c>
      <c r="E24" s="1">
        <f>'K12'!E135</f>
        <v>5.2</v>
      </c>
      <c r="F24" s="1">
        <f>'K12'!F135</f>
        <v>7</v>
      </c>
      <c r="G24" s="1"/>
      <c r="H24" s="1"/>
      <c r="I24" s="1"/>
      <c r="J24" s="1">
        <f>'K12'!J135</f>
        <v>5.5</v>
      </c>
      <c r="K24" s="1">
        <f>'K12'!K135</f>
        <v>5</v>
      </c>
      <c r="L24" s="1">
        <f>'K12'!L135</f>
        <v>5.25</v>
      </c>
      <c r="M24" s="12"/>
      <c r="N24" s="12"/>
      <c r="O24" s="12">
        <f t="shared" si="4"/>
        <v>18</v>
      </c>
      <c r="P24" s="12"/>
      <c r="Q24" s="12">
        <f t="shared" ref="Q24:Q34" si="5">F24+J24+K24</f>
        <v>17.5</v>
      </c>
    </row>
    <row r="25" spans="1:17" s="2" customFormat="1" ht="18" customHeight="1" x14ac:dyDescent="0.25">
      <c r="A25" s="5" t="s">
        <v>56</v>
      </c>
      <c r="B25" s="1" t="str">
        <f>'K12'!B139</f>
        <v>12A3</v>
      </c>
      <c r="C25" s="10" t="str">
        <f>'K12'!C139</f>
        <v>Nguyễn Thị Phương Ngân</v>
      </c>
      <c r="D25" s="1">
        <f>'K12'!D139</f>
        <v>3.8</v>
      </c>
      <c r="E25" s="1">
        <f>'K12'!E139</f>
        <v>4.4000000000000004</v>
      </c>
      <c r="F25" s="1">
        <f>'K12'!F139</f>
        <v>8.5</v>
      </c>
      <c r="G25" s="1"/>
      <c r="H25" s="1"/>
      <c r="I25" s="1"/>
      <c r="J25" s="1">
        <f>'K12'!J139</f>
        <v>5.25</v>
      </c>
      <c r="K25" s="1">
        <f>'K12'!K139</f>
        <v>6.5</v>
      </c>
      <c r="L25" s="1">
        <f>'K12'!L139</f>
        <v>4.75</v>
      </c>
      <c r="M25" s="12"/>
      <c r="N25" s="12"/>
      <c r="O25" s="12">
        <f t="shared" si="4"/>
        <v>16.7</v>
      </c>
      <c r="P25" s="12"/>
      <c r="Q25" s="12">
        <f t="shared" si="5"/>
        <v>20.25</v>
      </c>
    </row>
    <row r="26" spans="1:17" s="2" customFormat="1" ht="18" customHeight="1" x14ac:dyDescent="0.25">
      <c r="A26" s="5" t="s">
        <v>58</v>
      </c>
      <c r="B26" s="1" t="str">
        <f>'K12'!B143</f>
        <v>12A3</v>
      </c>
      <c r="C26" s="10" t="str">
        <f>'K12'!C143</f>
        <v>Nguyễn Hoài Nguyên</v>
      </c>
      <c r="D26" s="1">
        <f>'K12'!D143</f>
        <v>5.8</v>
      </c>
      <c r="E26" s="1">
        <f>'K12'!E143</f>
        <v>5</v>
      </c>
      <c r="F26" s="1">
        <f>'K12'!F143</f>
        <v>6.5</v>
      </c>
      <c r="G26" s="1"/>
      <c r="H26" s="1"/>
      <c r="I26" s="1"/>
      <c r="J26" s="1">
        <f>'K12'!J143</f>
        <v>5</v>
      </c>
      <c r="K26" s="1">
        <f>'K12'!K143</f>
        <v>6.25</v>
      </c>
      <c r="L26" s="1">
        <f>'K12'!L143</f>
        <v>5</v>
      </c>
      <c r="M26" s="12"/>
      <c r="N26" s="12"/>
      <c r="O26" s="12">
        <f t="shared" si="4"/>
        <v>17.3</v>
      </c>
      <c r="P26" s="12"/>
      <c r="Q26" s="12">
        <f t="shared" si="5"/>
        <v>17.75</v>
      </c>
    </row>
    <row r="27" spans="1:17" s="2" customFormat="1" ht="18" customHeight="1" x14ac:dyDescent="0.25">
      <c r="A27" s="5" t="s">
        <v>61</v>
      </c>
      <c r="B27" s="1" t="str">
        <f>'K12'!B152</f>
        <v>12A3</v>
      </c>
      <c r="C27" s="10" t="str">
        <f>'K12'!C152</f>
        <v>Nguyễn Yến Nhi</v>
      </c>
      <c r="D27" s="1">
        <v>4.8</v>
      </c>
      <c r="E27" s="1">
        <f>'K12'!E152</f>
        <v>3.6</v>
      </c>
      <c r="F27" s="1">
        <f>'K12'!F152</f>
        <v>5.25</v>
      </c>
      <c r="G27" s="1"/>
      <c r="H27" s="1"/>
      <c r="I27" s="1"/>
      <c r="J27" s="1">
        <f>'K12'!J152</f>
        <v>7.25</v>
      </c>
      <c r="K27" s="1">
        <f>'K12'!K152</f>
        <v>6.5</v>
      </c>
      <c r="L27" s="1">
        <f>'K12'!L152</f>
        <v>5.25</v>
      </c>
      <c r="M27" s="12"/>
      <c r="N27" s="12"/>
      <c r="O27" s="12">
        <f t="shared" si="4"/>
        <v>13.65</v>
      </c>
      <c r="P27" s="12"/>
      <c r="Q27" s="12">
        <f t="shared" si="5"/>
        <v>19</v>
      </c>
    </row>
    <row r="28" spans="1:17" s="2" customFormat="1" ht="18" customHeight="1" x14ac:dyDescent="0.25">
      <c r="A28" s="5" t="s">
        <v>63</v>
      </c>
      <c r="B28" s="1" t="str">
        <f>'K12'!B160</f>
        <v>12A3</v>
      </c>
      <c r="C28" s="10" t="str">
        <f>'K12'!C160</f>
        <v>Phan Thị Quỳnh Như</v>
      </c>
      <c r="D28" s="1">
        <v>4.8</v>
      </c>
      <c r="E28" s="1">
        <f>'K12'!E160</f>
        <v>4.5999999999999996</v>
      </c>
      <c r="F28" s="1">
        <f>'K12'!F160</f>
        <v>7</v>
      </c>
      <c r="G28" s="1"/>
      <c r="H28" s="1"/>
      <c r="I28" s="1"/>
      <c r="J28" s="1">
        <f>'K12'!J160</f>
        <v>5.75</v>
      </c>
      <c r="K28" s="1">
        <f>'K12'!K160</f>
        <v>6.5</v>
      </c>
      <c r="L28" s="1">
        <f>'K12'!L160</f>
        <v>5.5</v>
      </c>
      <c r="M28" s="12"/>
      <c r="N28" s="12"/>
      <c r="O28" s="12">
        <f t="shared" si="4"/>
        <v>16.399999999999999</v>
      </c>
      <c r="P28" s="12"/>
      <c r="Q28" s="12">
        <f t="shared" si="5"/>
        <v>19.25</v>
      </c>
    </row>
    <row r="29" spans="1:17" s="2" customFormat="1" ht="18" customHeight="1" x14ac:dyDescent="0.25">
      <c r="A29" s="5" t="s">
        <v>65</v>
      </c>
      <c r="B29" s="1" t="str">
        <f>'K12'!B169</f>
        <v>12A3</v>
      </c>
      <c r="C29" s="10" t="str">
        <f>'K12'!C169</f>
        <v>Trần Hà Phương</v>
      </c>
      <c r="D29" s="1">
        <f>'K12'!D169</f>
        <v>4</v>
      </c>
      <c r="E29" s="1">
        <f>'K12'!E169</f>
        <v>4.4000000000000004</v>
      </c>
      <c r="F29" s="1">
        <f>'K12'!F169</f>
        <v>6</v>
      </c>
      <c r="G29" s="1"/>
      <c r="H29" s="1"/>
      <c r="I29" s="1"/>
      <c r="J29" s="1">
        <f>'K12'!J169</f>
        <v>6</v>
      </c>
      <c r="K29" s="1">
        <f>'K12'!K169</f>
        <v>5.75</v>
      </c>
      <c r="L29" s="1">
        <f>'K12'!L169</f>
        <v>5.5</v>
      </c>
      <c r="M29" s="12"/>
      <c r="N29" s="12"/>
      <c r="O29" s="12">
        <f t="shared" si="4"/>
        <v>14.4</v>
      </c>
      <c r="P29" s="12"/>
      <c r="Q29" s="12">
        <f t="shared" si="5"/>
        <v>17.75</v>
      </c>
    </row>
    <row r="30" spans="1:17" s="2" customFormat="1" ht="18" customHeight="1" x14ac:dyDescent="0.25">
      <c r="A30" s="5" t="s">
        <v>67</v>
      </c>
      <c r="B30" s="1" t="str">
        <f>'K12'!B177</f>
        <v>12A3</v>
      </c>
      <c r="C30" s="10" t="str">
        <f>'K12'!C177</f>
        <v>Nguyễn Lê Quyên</v>
      </c>
      <c r="D30" s="1">
        <f>'K12'!D177</f>
        <v>6.2</v>
      </c>
      <c r="E30" s="1">
        <f>'K12'!E177</f>
        <v>4.8</v>
      </c>
      <c r="F30" s="1">
        <f>'K12'!F177</f>
        <v>7.25</v>
      </c>
      <c r="G30" s="1"/>
      <c r="H30" s="1"/>
      <c r="I30" s="1"/>
      <c r="J30" s="1">
        <f>'K12'!J177</f>
        <v>6.25</v>
      </c>
      <c r="K30" s="1">
        <f>'K12'!K177</f>
        <v>5.25</v>
      </c>
      <c r="L30" s="1">
        <f>'K12'!L177</f>
        <v>5.75</v>
      </c>
      <c r="M30" s="12"/>
      <c r="N30" s="12"/>
      <c r="O30" s="12">
        <f t="shared" si="4"/>
        <v>18.25</v>
      </c>
      <c r="P30" s="12"/>
      <c r="Q30" s="12">
        <f t="shared" si="5"/>
        <v>18.75</v>
      </c>
    </row>
    <row r="31" spans="1:17" s="2" customFormat="1" ht="18" customHeight="1" x14ac:dyDescent="0.25">
      <c r="A31" s="5" t="s">
        <v>69</v>
      </c>
      <c r="B31" s="1" t="str">
        <f>'K12'!B181</f>
        <v>12A3</v>
      </c>
      <c r="C31" s="10" t="str">
        <f>'K12'!C181</f>
        <v>Vũ Thị Như Quỳnh</v>
      </c>
      <c r="D31" s="1">
        <v>4.8</v>
      </c>
      <c r="E31" s="1">
        <f>'K12'!E181</f>
        <v>5.4</v>
      </c>
      <c r="F31" s="1">
        <f>'K12'!F181</f>
        <v>7.25</v>
      </c>
      <c r="G31" s="1"/>
      <c r="H31" s="1"/>
      <c r="I31" s="1"/>
      <c r="J31" s="1">
        <f>'K12'!J181</f>
        <v>7.5</v>
      </c>
      <c r="K31" s="1">
        <f>'K12'!K181</f>
        <v>6</v>
      </c>
      <c r="L31" s="1">
        <f>'K12'!L181</f>
        <v>5</v>
      </c>
      <c r="M31" s="12"/>
      <c r="N31" s="12"/>
      <c r="O31" s="12">
        <f t="shared" si="4"/>
        <v>17.45</v>
      </c>
      <c r="P31" s="12"/>
      <c r="Q31" s="12">
        <f t="shared" si="5"/>
        <v>20.75</v>
      </c>
    </row>
    <row r="32" spans="1:17" s="2" customFormat="1" ht="18" customHeight="1" x14ac:dyDescent="0.25">
      <c r="A32" s="5" t="s">
        <v>71</v>
      </c>
      <c r="B32" s="1" t="str">
        <f>'K12'!B182</f>
        <v>12A3</v>
      </c>
      <c r="C32" s="10" t="str">
        <f>'K12'!C182</f>
        <v>Mai Thị Quỳnh</v>
      </c>
      <c r="D32" s="1">
        <f>'K12'!D182</f>
        <v>5</v>
      </c>
      <c r="E32" s="1">
        <f>'K12'!E182</f>
        <v>4.2</v>
      </c>
      <c r="F32" s="1">
        <f>'K12'!F182</f>
        <v>7.5</v>
      </c>
      <c r="G32" s="1"/>
      <c r="H32" s="1"/>
      <c r="I32" s="1"/>
      <c r="J32" s="1">
        <f>'K12'!J182</f>
        <v>6.75</v>
      </c>
      <c r="K32" s="1">
        <f>'K12'!K182</f>
        <v>5.5</v>
      </c>
      <c r="L32" s="1">
        <f>'K12'!L182</f>
        <v>5.25</v>
      </c>
      <c r="M32" s="12"/>
      <c r="N32" s="12"/>
      <c r="O32" s="12">
        <f t="shared" si="4"/>
        <v>16.7</v>
      </c>
      <c r="P32" s="12"/>
      <c r="Q32" s="12">
        <f t="shared" si="5"/>
        <v>19.75</v>
      </c>
    </row>
    <row r="33" spans="1:17" s="2" customFormat="1" ht="18" customHeight="1" x14ac:dyDescent="0.25">
      <c r="A33" s="5" t="s">
        <v>73</v>
      </c>
      <c r="B33" s="1" t="str">
        <f>'K12'!B186</f>
        <v>12A3</v>
      </c>
      <c r="C33" s="10" t="str">
        <f>'K12'!C186</f>
        <v>Nguyễn Văn Tá</v>
      </c>
      <c r="D33" s="1">
        <f>'K12'!D186</f>
        <v>7.4</v>
      </c>
      <c r="E33" s="1">
        <f>'K12'!E186</f>
        <v>4.5999999999999996</v>
      </c>
      <c r="F33" s="1">
        <f>'K12'!F186</f>
        <v>6.75</v>
      </c>
      <c r="G33" s="1"/>
      <c r="H33" s="1"/>
      <c r="I33" s="1"/>
      <c r="J33" s="1">
        <f>'K12'!J186</f>
        <v>5</v>
      </c>
      <c r="K33" s="1">
        <f>'K12'!K186</f>
        <v>5</v>
      </c>
      <c r="L33" s="1">
        <f>'K12'!L186</f>
        <v>4</v>
      </c>
      <c r="M33" s="12"/>
      <c r="N33" s="12"/>
      <c r="O33" s="12">
        <f t="shared" si="4"/>
        <v>18.75</v>
      </c>
      <c r="P33" s="12"/>
      <c r="Q33" s="12">
        <f t="shared" si="5"/>
        <v>16.75</v>
      </c>
    </row>
    <row r="34" spans="1:17" s="2" customFormat="1" ht="18" customHeight="1" x14ac:dyDescent="0.25">
      <c r="A34" s="5" t="s">
        <v>75</v>
      </c>
      <c r="B34" s="1" t="str">
        <f>'K12'!B193</f>
        <v>12A3</v>
      </c>
      <c r="C34" s="10" t="str">
        <f>'K12'!C193</f>
        <v>Lê Thanh Thanh</v>
      </c>
      <c r="D34" s="1">
        <f>'K12'!D193</f>
        <v>6.8</v>
      </c>
      <c r="E34" s="1">
        <f>'K12'!E193</f>
        <v>5.4</v>
      </c>
      <c r="F34" s="1">
        <f>'K12'!F193</f>
        <v>7.75</v>
      </c>
      <c r="G34" s="1"/>
      <c r="H34" s="1"/>
      <c r="I34" s="1"/>
      <c r="J34" s="1">
        <f>'K12'!J193</f>
        <v>5.75</v>
      </c>
      <c r="K34" s="1">
        <f>'K12'!K193</f>
        <v>6.75</v>
      </c>
      <c r="L34" s="1">
        <f>'K12'!L193</f>
        <v>4</v>
      </c>
      <c r="M34" s="12"/>
      <c r="N34" s="12"/>
      <c r="O34" s="12">
        <f t="shared" si="4"/>
        <v>19.95</v>
      </c>
      <c r="P34" s="12"/>
      <c r="Q34" s="12">
        <f t="shared" si="5"/>
        <v>20.25</v>
      </c>
    </row>
    <row r="35" spans="1:17" s="2" customFormat="1" ht="18" customHeight="1" x14ac:dyDescent="0.25">
      <c r="A35" s="5" t="s">
        <v>77</v>
      </c>
      <c r="B35" s="1" t="str">
        <f>'K12'!B204</f>
        <v>12A3</v>
      </c>
      <c r="C35" s="10" t="str">
        <f>'K12'!C204</f>
        <v>Nguyễn Thị Minh Thư</v>
      </c>
      <c r="D35" s="1">
        <f>'K12'!D204</f>
        <v>7.8</v>
      </c>
      <c r="E35" s="1">
        <f>'K12'!E204</f>
        <v>6.6</v>
      </c>
      <c r="F35" s="1">
        <f>'K12'!F204</f>
        <v>8</v>
      </c>
      <c r="G35" s="1"/>
      <c r="H35" s="1"/>
      <c r="I35" s="1"/>
      <c r="J35" s="1">
        <f>'K12'!J204</f>
        <v>4.75</v>
      </c>
      <c r="K35" s="1">
        <f>'K12'!K204</f>
        <v>7.75</v>
      </c>
      <c r="L35" s="1">
        <f>'K12'!L204</f>
        <v>5.5</v>
      </c>
      <c r="M35" s="12"/>
      <c r="N35" s="12"/>
      <c r="O35" s="12">
        <f t="shared" ref="O35:O40" si="6">D35+E35+F35</f>
        <v>22.4</v>
      </c>
      <c r="P35" s="12"/>
      <c r="Q35" s="12">
        <f t="shared" ref="Q35:Q40" si="7">F35+J35+K35</f>
        <v>20.5</v>
      </c>
    </row>
    <row r="36" spans="1:17" s="2" customFormat="1" ht="18" customHeight="1" x14ac:dyDescent="0.25">
      <c r="A36" s="5" t="s">
        <v>79</v>
      </c>
      <c r="B36" s="1" t="str">
        <f>'K12'!B215</f>
        <v>12A3</v>
      </c>
      <c r="C36" s="10" t="str">
        <f>'K12'!C215</f>
        <v>Nguyễn Bá Trung</v>
      </c>
      <c r="D36" s="1">
        <f>'K12'!D215</f>
        <v>4.4000000000000004</v>
      </c>
      <c r="E36" s="1">
        <f>'K12'!E215</f>
        <v>4.4000000000000004</v>
      </c>
      <c r="F36" s="1">
        <f>'K12'!F215</f>
        <v>6</v>
      </c>
      <c r="G36" s="1"/>
      <c r="H36" s="1"/>
      <c r="I36" s="1"/>
      <c r="J36" s="1">
        <f>'K12'!J215</f>
        <v>5</v>
      </c>
      <c r="K36" s="1">
        <f>'K12'!K215</f>
        <v>6.5</v>
      </c>
      <c r="L36" s="1">
        <f>'K12'!L215</f>
        <v>6.5</v>
      </c>
      <c r="M36" s="12"/>
      <c r="N36" s="12"/>
      <c r="O36" s="12">
        <f t="shared" si="6"/>
        <v>14.8</v>
      </c>
      <c r="P36" s="12"/>
      <c r="Q36" s="12">
        <f t="shared" si="7"/>
        <v>17.5</v>
      </c>
    </row>
    <row r="37" spans="1:17" s="2" customFormat="1" ht="18" customHeight="1" x14ac:dyDescent="0.25">
      <c r="A37" s="5" t="s">
        <v>81</v>
      </c>
      <c r="B37" s="1" t="str">
        <f>'K12'!B219</f>
        <v>12A3</v>
      </c>
      <c r="C37" s="10" t="str">
        <f>'K12'!C219</f>
        <v>Lê Gia Tuệ</v>
      </c>
      <c r="D37" s="1">
        <f>'K12'!D219</f>
        <v>6.4</v>
      </c>
      <c r="E37" s="1">
        <f>'K12'!E219</f>
        <v>6.4</v>
      </c>
      <c r="F37" s="1">
        <f>'K12'!F219</f>
        <v>7</v>
      </c>
      <c r="G37" s="1"/>
      <c r="H37" s="1"/>
      <c r="I37" s="1"/>
      <c r="J37" s="1">
        <f>'K12'!J219</f>
        <v>4.75</v>
      </c>
      <c r="K37" s="1">
        <f>'K12'!K219</f>
        <v>6.75</v>
      </c>
      <c r="L37" s="1">
        <f>'K12'!L219</f>
        <v>3.5</v>
      </c>
      <c r="M37" s="12"/>
      <c r="N37" s="12"/>
      <c r="O37" s="12">
        <f t="shared" si="6"/>
        <v>19.8</v>
      </c>
      <c r="P37" s="12"/>
      <c r="Q37" s="12">
        <f t="shared" si="7"/>
        <v>18.5</v>
      </c>
    </row>
    <row r="38" spans="1:17" s="2" customFormat="1" ht="18" customHeight="1" x14ac:dyDescent="0.25">
      <c r="A38" s="5" t="s">
        <v>83</v>
      </c>
      <c r="B38" s="1" t="str">
        <f>'K12'!B224</f>
        <v>12A3</v>
      </c>
      <c r="C38" s="10" t="str">
        <f>'K12'!C224</f>
        <v>Trần Thị Uyên</v>
      </c>
      <c r="D38" s="1">
        <f>'K12'!D224</f>
        <v>7.6</v>
      </c>
      <c r="E38" s="1">
        <f>'K12'!E224</f>
        <v>5.2</v>
      </c>
      <c r="F38" s="1">
        <f>'K12'!F224</f>
        <v>6</v>
      </c>
      <c r="G38" s="1"/>
      <c r="H38" s="1"/>
      <c r="I38" s="1"/>
      <c r="J38" s="1">
        <f>'K12'!J224</f>
        <v>6.5</v>
      </c>
      <c r="K38" s="1">
        <f>'K12'!K224</f>
        <v>6.25</v>
      </c>
      <c r="L38" s="1">
        <f>'K12'!L224</f>
        <v>6</v>
      </c>
      <c r="M38" s="12"/>
      <c r="N38" s="12"/>
      <c r="O38" s="12">
        <f t="shared" si="6"/>
        <v>18.8</v>
      </c>
      <c r="P38" s="12"/>
      <c r="Q38" s="12">
        <f t="shared" si="7"/>
        <v>18.75</v>
      </c>
    </row>
    <row r="39" spans="1:17" s="2" customFormat="1" ht="18" customHeight="1" x14ac:dyDescent="0.25">
      <c r="A39" s="5" t="s">
        <v>85</v>
      </c>
      <c r="B39" s="1" t="str">
        <f>'K12'!B231</f>
        <v>12A3</v>
      </c>
      <c r="C39" s="17" t="str">
        <f>'K12'!C231</f>
        <v>Đậu Văn Xuân</v>
      </c>
      <c r="D39" s="1">
        <f>'K12'!D231</f>
        <v>7.4</v>
      </c>
      <c r="E39" s="1">
        <f>'K12'!E231</f>
        <v>4.5999999999999996</v>
      </c>
      <c r="F39" s="1">
        <f>'K12'!F231</f>
        <v>5.25</v>
      </c>
      <c r="G39" s="1">
        <f>'K12'!G231</f>
        <v>0</v>
      </c>
      <c r="H39" s="1">
        <f>'K12'!H231</f>
        <v>0</v>
      </c>
      <c r="I39" s="1">
        <f>'K12'!I231</f>
        <v>0</v>
      </c>
      <c r="J39" s="1">
        <f>'K12'!J231</f>
        <v>5</v>
      </c>
      <c r="K39" s="1">
        <f>'K12'!K231</f>
        <v>5.5</v>
      </c>
      <c r="L39" s="1">
        <f>'K12'!L231</f>
        <v>6</v>
      </c>
      <c r="M39" s="12"/>
      <c r="N39" s="12"/>
      <c r="O39" s="12">
        <f t="shared" si="6"/>
        <v>17.25</v>
      </c>
      <c r="P39" s="12"/>
      <c r="Q39" s="12">
        <f t="shared" si="7"/>
        <v>15.75</v>
      </c>
    </row>
    <row r="40" spans="1:17" s="2" customFormat="1" ht="18" customHeight="1" x14ac:dyDescent="0.25">
      <c r="A40" s="5" t="s">
        <v>87</v>
      </c>
      <c r="B40" s="1" t="str">
        <f>'K12'!B232</f>
        <v>12A3</v>
      </c>
      <c r="C40" s="17" t="str">
        <f>'K12'!C232</f>
        <v>Mai Thị Yên</v>
      </c>
      <c r="D40" s="1">
        <f>'K12'!D232</f>
        <v>7.2</v>
      </c>
      <c r="E40" s="1">
        <f>'K12'!E232</f>
        <v>5</v>
      </c>
      <c r="F40" s="1">
        <f>'K12'!F232</f>
        <v>7.25</v>
      </c>
      <c r="G40" s="1">
        <f>'K12'!G232</f>
        <v>0</v>
      </c>
      <c r="H40" s="1">
        <f>'K12'!H232</f>
        <v>0</v>
      </c>
      <c r="I40" s="1">
        <f>'K12'!I232</f>
        <v>0</v>
      </c>
      <c r="J40" s="1">
        <f>'K12'!J232</f>
        <v>5</v>
      </c>
      <c r="K40" s="1">
        <f>'K12'!K232</f>
        <v>7</v>
      </c>
      <c r="L40" s="1">
        <f>'K12'!L232</f>
        <v>3.75</v>
      </c>
      <c r="M40" s="12"/>
      <c r="N40" s="12"/>
      <c r="O40" s="12">
        <f t="shared" si="6"/>
        <v>19.45</v>
      </c>
      <c r="P40" s="12"/>
      <c r="Q40" s="12">
        <f t="shared" si="7"/>
        <v>19.25</v>
      </c>
    </row>
    <row r="41" spans="1:17" s="2" customFormat="1" ht="18" customHeight="1" x14ac:dyDescent="0.25">
      <c r="A41" s="47" t="s">
        <v>484</v>
      </c>
      <c r="B41" s="47"/>
      <c r="C41" s="47"/>
      <c r="D41" s="18">
        <f>AVERAGE(D5:D40)</f>
        <v>6.0166666666666675</v>
      </c>
      <c r="E41" s="18">
        <f>AVERAGE(E5:E40)</f>
        <v>5.2888888888888888</v>
      </c>
      <c r="F41" s="18">
        <f>AVERAGE(F5:F40)</f>
        <v>7.1736111111111107</v>
      </c>
      <c r="G41" s="18"/>
      <c r="H41" s="18"/>
      <c r="I41" s="18"/>
      <c r="J41" s="18">
        <f>AVERAGE(J5:J40)</f>
        <v>5.5902777777777777</v>
      </c>
      <c r="K41" s="18">
        <f>AVERAGE(K5:K40)</f>
        <v>5.8041666666666663</v>
      </c>
      <c r="L41" s="18">
        <f>AVERAGE(L5:L40)</f>
        <v>4.916666666666667</v>
      </c>
    </row>
    <row r="42" spans="1:17" ht="15.75" x14ac:dyDescent="0.25">
      <c r="A42" s="47" t="s">
        <v>485</v>
      </c>
      <c r="B42" s="47"/>
      <c r="C42" s="47"/>
      <c r="D42" s="16">
        <f>SUM(D4:D40)</f>
        <v>221.40000000000006</v>
      </c>
      <c r="E42" s="16">
        <f>SUM(E4:E40)</f>
        <v>196.79999999999998</v>
      </c>
      <c r="F42" s="16">
        <f>SUM(F4:F40)</f>
        <v>265.75</v>
      </c>
      <c r="G42" s="16"/>
      <c r="H42" s="16"/>
      <c r="I42" s="16"/>
      <c r="J42" s="16">
        <f>SUM(J4:J40)</f>
        <v>205.75</v>
      </c>
      <c r="K42" s="16">
        <f>SUM(K4:K40)</f>
        <v>213.95</v>
      </c>
      <c r="L42" s="16">
        <f>SUM(L4:L40)</f>
        <v>181</v>
      </c>
    </row>
    <row r="44" spans="1:17" ht="25.5" x14ac:dyDescent="0.25">
      <c r="B44" s="48"/>
      <c r="C44" s="48"/>
      <c r="D44" s="19" t="s">
        <v>470</v>
      </c>
      <c r="E44" s="19" t="s">
        <v>472</v>
      </c>
      <c r="F44" s="19" t="s">
        <v>471</v>
      </c>
      <c r="G44" s="19" t="s">
        <v>473</v>
      </c>
      <c r="H44" s="19" t="s">
        <v>474</v>
      </c>
      <c r="I44" s="19" t="s">
        <v>475</v>
      </c>
      <c r="J44" s="19" t="s">
        <v>476</v>
      </c>
      <c r="K44" s="19" t="s">
        <v>477</v>
      </c>
      <c r="L44" s="19" t="s">
        <v>9</v>
      </c>
    </row>
    <row r="45" spans="1:17" ht="15.75" x14ac:dyDescent="0.25">
      <c r="B45" s="49" t="s">
        <v>478</v>
      </c>
      <c r="C45" s="50"/>
      <c r="D45" s="20">
        <f t="shared" ref="D45:L45" si="8">COUNTIF(D4:D40,"&lt;=1")</f>
        <v>0</v>
      </c>
      <c r="E45" s="20">
        <f t="shared" si="8"/>
        <v>0</v>
      </c>
      <c r="F45" s="20">
        <f t="shared" si="8"/>
        <v>0</v>
      </c>
      <c r="G45" s="20">
        <f t="shared" si="8"/>
        <v>2</v>
      </c>
      <c r="H45" s="20">
        <f t="shared" si="8"/>
        <v>2</v>
      </c>
      <c r="I45" s="20">
        <f t="shared" si="8"/>
        <v>2</v>
      </c>
      <c r="J45" s="20">
        <f t="shared" si="8"/>
        <v>0</v>
      </c>
      <c r="K45" s="20">
        <f t="shared" si="8"/>
        <v>0</v>
      </c>
      <c r="L45" s="20">
        <f t="shared" si="8"/>
        <v>0</v>
      </c>
    </row>
    <row r="46" spans="1:17" ht="15.75" x14ac:dyDescent="0.25">
      <c r="B46" s="43" t="s">
        <v>479</v>
      </c>
      <c r="C46" s="44"/>
      <c r="D46" s="20" t="str">
        <f t="shared" ref="D46:L46" si="9">TEXT(COUNTIF(D4:D40,"&lt;5")-D45,"#0")</f>
        <v>11</v>
      </c>
      <c r="E46" s="20" t="str">
        <f t="shared" si="9"/>
        <v>16</v>
      </c>
      <c r="F46" s="20" t="str">
        <f t="shared" si="9"/>
        <v>0</v>
      </c>
      <c r="G46" s="20" t="str">
        <f t="shared" si="9"/>
        <v>0</v>
      </c>
      <c r="H46" s="20" t="str">
        <f t="shared" si="9"/>
        <v>0</v>
      </c>
      <c r="I46" s="20" t="str">
        <f t="shared" si="9"/>
        <v>0</v>
      </c>
      <c r="J46" s="20" t="str">
        <f t="shared" si="9"/>
        <v>9</v>
      </c>
      <c r="K46" s="20" t="str">
        <f t="shared" si="9"/>
        <v>7</v>
      </c>
      <c r="L46" s="20" t="str">
        <f t="shared" si="9"/>
        <v>16</v>
      </c>
    </row>
    <row r="47" spans="1:17" ht="15.75" x14ac:dyDescent="0.25">
      <c r="B47" s="43" t="s">
        <v>480</v>
      </c>
      <c r="C47" s="44"/>
      <c r="D47" s="20" t="str">
        <f t="shared" ref="D47:L47" si="10">TEXT(COUNTIF(D4:D40,"&lt;7")-D45-D46,"#0")</f>
        <v>16</v>
      </c>
      <c r="E47" s="20" t="str">
        <f t="shared" si="10"/>
        <v>18</v>
      </c>
      <c r="F47" s="20" t="str">
        <f t="shared" si="10"/>
        <v>8</v>
      </c>
      <c r="G47" s="20" t="str">
        <f t="shared" si="10"/>
        <v>0</v>
      </c>
      <c r="H47" s="20" t="str">
        <f t="shared" si="10"/>
        <v>0</v>
      </c>
      <c r="I47" s="20" t="str">
        <f t="shared" si="10"/>
        <v>0</v>
      </c>
      <c r="J47" s="20" t="str">
        <f t="shared" si="10"/>
        <v>25</v>
      </c>
      <c r="K47" s="20" t="str">
        <f t="shared" si="10"/>
        <v>26</v>
      </c>
      <c r="L47" s="20" t="str">
        <f t="shared" si="10"/>
        <v>21</v>
      </c>
    </row>
    <row r="48" spans="1:17" ht="15.75" x14ac:dyDescent="0.25">
      <c r="B48" s="43" t="s">
        <v>481</v>
      </c>
      <c r="C48" s="44"/>
      <c r="D48" s="20" t="str">
        <f t="shared" ref="D48:L48" si="11">TEXT(COUNTIF(D4:D40,"&lt;9")-D45-D46-D47,"#0")</f>
        <v>10</v>
      </c>
      <c r="E48" s="20" t="str">
        <f t="shared" si="11"/>
        <v>3</v>
      </c>
      <c r="F48" s="20" t="str">
        <f t="shared" si="11"/>
        <v>29</v>
      </c>
      <c r="G48" s="20" t="str">
        <f t="shared" si="11"/>
        <v>0</v>
      </c>
      <c r="H48" s="20" t="str">
        <f t="shared" si="11"/>
        <v>0</v>
      </c>
      <c r="I48" s="20" t="str">
        <f t="shared" si="11"/>
        <v>0</v>
      </c>
      <c r="J48" s="20" t="str">
        <f t="shared" si="11"/>
        <v>3</v>
      </c>
      <c r="K48" s="20" t="str">
        <f t="shared" si="11"/>
        <v>4</v>
      </c>
      <c r="L48" s="20" t="str">
        <f t="shared" si="11"/>
        <v>0</v>
      </c>
    </row>
    <row r="49" spans="2:12" ht="15.75" x14ac:dyDescent="0.25">
      <c r="B49" s="43" t="s">
        <v>482</v>
      </c>
      <c r="C49" s="44"/>
      <c r="D49" s="20" t="str">
        <f t="shared" ref="D49:L49" si="12">TEXT(COUNTIF(D4:D40,"&gt;=9"),"#0")</f>
        <v>0</v>
      </c>
      <c r="E49" s="20" t="str">
        <f t="shared" si="12"/>
        <v>0</v>
      </c>
      <c r="F49" s="20" t="str">
        <f t="shared" si="12"/>
        <v>0</v>
      </c>
      <c r="G49" s="20" t="str">
        <f t="shared" si="12"/>
        <v>0</v>
      </c>
      <c r="H49" s="20" t="str">
        <f t="shared" si="12"/>
        <v>0</v>
      </c>
      <c r="I49" s="20" t="str">
        <f t="shared" si="12"/>
        <v>0</v>
      </c>
      <c r="J49" s="20" t="str">
        <f t="shared" si="12"/>
        <v>0</v>
      </c>
      <c r="K49" s="20" t="str">
        <f t="shared" si="12"/>
        <v>0</v>
      </c>
      <c r="L49" s="20" t="str">
        <f t="shared" si="12"/>
        <v>0</v>
      </c>
    </row>
    <row r="50" spans="2:12" ht="15.75" x14ac:dyDescent="0.25">
      <c r="B50" s="45" t="s">
        <v>483</v>
      </c>
      <c r="C50" s="46"/>
      <c r="D50" s="21">
        <f>D45+D46+D47+D48+D49</f>
        <v>37</v>
      </c>
      <c r="E50" s="21">
        <f>E45+E46+E47+E48+E49</f>
        <v>37</v>
      </c>
      <c r="F50" s="21">
        <f>F45+F46+F47+F48+F49</f>
        <v>37</v>
      </c>
      <c r="G50" s="21">
        <f t="shared" ref="G50:L50" si="13">G45+G46+G47+G48+G49</f>
        <v>2</v>
      </c>
      <c r="H50" s="21">
        <f t="shared" si="13"/>
        <v>2</v>
      </c>
      <c r="I50" s="21">
        <f t="shared" si="13"/>
        <v>2</v>
      </c>
      <c r="J50" s="21">
        <f t="shared" si="13"/>
        <v>37</v>
      </c>
      <c r="K50" s="21">
        <f t="shared" si="13"/>
        <v>37</v>
      </c>
      <c r="L50" s="21">
        <f t="shared" si="13"/>
        <v>37</v>
      </c>
    </row>
  </sheetData>
  <autoFilter ref="A3:Q42" xr:uid="{00000000-0009-0000-0000-000003000000}"/>
  <mergeCells count="9">
    <mergeCell ref="B48:C48"/>
    <mergeCell ref="B49:C49"/>
    <mergeCell ref="B50:C50"/>
    <mergeCell ref="A41:C41"/>
    <mergeCell ref="A42:C42"/>
    <mergeCell ref="B44:C44"/>
    <mergeCell ref="B45:C45"/>
    <mergeCell ref="B46:C46"/>
    <mergeCell ref="B47:C4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51"/>
  <sheetViews>
    <sheetView topLeftCell="A37" workbookViewId="0">
      <selection activeCell="R51" sqref="R51"/>
    </sheetView>
  </sheetViews>
  <sheetFormatPr defaultRowHeight="15" x14ac:dyDescent="0.25"/>
  <cols>
    <col min="1" max="1" width="7.140625" customWidth="1"/>
    <col min="2" max="2" width="8.140625" customWidth="1"/>
    <col min="3" max="3" width="27.28515625" style="14" customWidth="1"/>
    <col min="4" max="4" width="10.42578125" bestFit="1" customWidth="1"/>
    <col min="5" max="5" width="12.5703125" bestFit="1" customWidth="1"/>
    <col min="6" max="6" width="9.140625" customWidth="1"/>
    <col min="7" max="9" width="9.140625" hidden="1" customWidth="1"/>
    <col min="12" max="12" width="9.140625" customWidth="1"/>
    <col min="13" max="13" width="9.7109375" hidden="1" customWidth="1"/>
    <col min="14" max="14" width="9.140625" hidden="1" customWidth="1"/>
    <col min="15" max="15" width="9.140625" customWidth="1"/>
    <col min="16" max="16" width="9.140625" hidden="1" customWidth="1"/>
  </cols>
  <sheetData>
    <row r="3" spans="1:17" ht="35.1" customHeight="1" x14ac:dyDescent="0.25">
      <c r="A3" s="4" t="s">
        <v>0</v>
      </c>
      <c r="B3" s="4" t="s">
        <v>468</v>
      </c>
      <c r="C3" s="4" t="s">
        <v>469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</row>
    <row r="4" spans="1:17" s="2" customFormat="1" ht="18" customHeight="1" x14ac:dyDescent="0.25">
      <c r="A4" s="5" t="s">
        <v>10</v>
      </c>
      <c r="B4" s="1" t="str">
        <f>'K12'!B26</f>
        <v>12A4</v>
      </c>
      <c r="C4" s="10" t="str">
        <f>'K12'!C26</f>
        <v>Mai Quang Ánh</v>
      </c>
      <c r="D4" s="1">
        <f>'K12'!D26</f>
        <v>1.8</v>
      </c>
      <c r="E4" s="1">
        <f>'K12'!E26</f>
        <v>3</v>
      </c>
      <c r="F4" s="1">
        <f>'K12'!F26</f>
        <v>5.5</v>
      </c>
      <c r="G4" s="1"/>
      <c r="H4" s="1"/>
      <c r="I4" s="1"/>
      <c r="J4" s="1">
        <f>'K12'!J26</f>
        <v>5.5</v>
      </c>
      <c r="K4" s="1">
        <f>'K12'!K26</f>
        <v>5.25</v>
      </c>
      <c r="L4" s="1">
        <f>'K12'!L26</f>
        <v>5.75</v>
      </c>
      <c r="M4" s="12"/>
      <c r="N4" s="12"/>
      <c r="O4" s="12">
        <f t="shared" ref="O4:O11" si="0">D4+E4+F4</f>
        <v>10.3</v>
      </c>
      <c r="P4" s="12"/>
      <c r="Q4" s="12">
        <f t="shared" ref="Q4:Q11" si="1">F4+J4+K4</f>
        <v>16.25</v>
      </c>
    </row>
    <row r="5" spans="1:17" s="2" customFormat="1" ht="18" customHeight="1" x14ac:dyDescent="0.25">
      <c r="A5" s="5" t="s">
        <v>13</v>
      </c>
      <c r="B5" s="1" t="str">
        <f>'K12'!B27</f>
        <v>12A4</v>
      </c>
      <c r="C5" s="10" t="str">
        <f>'K12'!C27</f>
        <v>Đỗ Thị Ánh</v>
      </c>
      <c r="D5" s="1">
        <f>'K12'!D27</f>
        <v>5.6</v>
      </c>
      <c r="E5" s="1">
        <f>'K12'!E27</f>
        <v>5.2</v>
      </c>
      <c r="F5" s="1">
        <f>'K12'!F27</f>
        <v>7</v>
      </c>
      <c r="G5" s="1"/>
      <c r="H5" s="1"/>
      <c r="I5" s="1"/>
      <c r="J5" s="1">
        <f>'K12'!J27</f>
        <v>5.25</v>
      </c>
      <c r="K5" s="1">
        <f>'K12'!K27</f>
        <v>6.25</v>
      </c>
      <c r="L5" s="1">
        <f>'K12'!L27</f>
        <v>6</v>
      </c>
      <c r="M5" s="12"/>
      <c r="N5" s="12"/>
      <c r="O5" s="12">
        <f t="shared" si="0"/>
        <v>17.8</v>
      </c>
      <c r="P5" s="12"/>
      <c r="Q5" s="12">
        <f t="shared" si="1"/>
        <v>18.5</v>
      </c>
    </row>
    <row r="6" spans="1:17" s="2" customFormat="1" ht="18" customHeight="1" x14ac:dyDescent="0.25">
      <c r="A6" s="5" t="s">
        <v>16</v>
      </c>
      <c r="B6" s="1" t="str">
        <f>'K12'!B28</f>
        <v>12A4</v>
      </c>
      <c r="C6" s="10" t="str">
        <f>'K12'!C28</f>
        <v>Lê Thanh Ba</v>
      </c>
      <c r="D6" s="1">
        <f>'K12'!D28</f>
        <v>3.6</v>
      </c>
      <c r="E6" s="1">
        <f>'K12'!E28</f>
        <v>2.6</v>
      </c>
      <c r="F6" s="1">
        <f>'K12'!F28</f>
        <v>5.25</v>
      </c>
      <c r="G6" s="1"/>
      <c r="H6" s="1"/>
      <c r="I6" s="1"/>
      <c r="J6" s="1">
        <f>'K12'!J28</f>
        <v>6</v>
      </c>
      <c r="K6" s="1">
        <f>'K12'!K28</f>
        <v>4.25</v>
      </c>
      <c r="L6" s="1">
        <f>'K12'!L28</f>
        <v>4.5</v>
      </c>
      <c r="M6" s="12"/>
      <c r="N6" s="12"/>
      <c r="O6" s="12">
        <f t="shared" si="0"/>
        <v>11.45</v>
      </c>
      <c r="P6" s="12"/>
      <c r="Q6" s="12">
        <f t="shared" si="1"/>
        <v>15.5</v>
      </c>
    </row>
    <row r="7" spans="1:17" s="2" customFormat="1" ht="18" customHeight="1" x14ac:dyDescent="0.25">
      <c r="A7" s="5" t="s">
        <v>19</v>
      </c>
      <c r="B7" s="1" t="str">
        <f>'K12'!B32</f>
        <v>12A4</v>
      </c>
      <c r="C7" s="10" t="str">
        <f>'K12'!C32</f>
        <v>Vũ Thị Ngọc Bích</v>
      </c>
      <c r="D7" s="1">
        <f>'K12'!D32</f>
        <v>4.8</v>
      </c>
      <c r="E7" s="1">
        <f>'K12'!E32</f>
        <v>4</v>
      </c>
      <c r="F7" s="1">
        <f>'K12'!F32</f>
        <v>7</v>
      </c>
      <c r="G7" s="1"/>
      <c r="H7" s="1"/>
      <c r="I7" s="1"/>
      <c r="J7" s="1">
        <f>'K12'!J32</f>
        <v>6</v>
      </c>
      <c r="K7" s="1">
        <f>'K12'!K32</f>
        <v>6</v>
      </c>
      <c r="L7" s="1">
        <f>'K12'!L32</f>
        <v>4.5</v>
      </c>
      <c r="M7" s="12"/>
      <c r="N7" s="12"/>
      <c r="O7" s="12">
        <f t="shared" si="0"/>
        <v>15.8</v>
      </c>
      <c r="P7" s="12"/>
      <c r="Q7" s="12">
        <f t="shared" si="1"/>
        <v>19</v>
      </c>
    </row>
    <row r="8" spans="1:17" s="2" customFormat="1" ht="18" customHeight="1" x14ac:dyDescent="0.25">
      <c r="A8" s="5" t="s">
        <v>22</v>
      </c>
      <c r="B8" s="1" t="str">
        <f>'K12'!B33</f>
        <v>12A4</v>
      </c>
      <c r="C8" s="10" t="str">
        <f>'K12'!C33</f>
        <v>Đậu Văn Biên</v>
      </c>
      <c r="D8" s="1">
        <f>'K12'!D33</f>
        <v>4.2</v>
      </c>
      <c r="E8" s="1">
        <f>'K12'!E33</f>
        <v>4</v>
      </c>
      <c r="F8" s="1">
        <f>'K12'!F33</f>
        <v>6.25</v>
      </c>
      <c r="G8" s="1"/>
      <c r="H8" s="1"/>
      <c r="I8" s="1"/>
      <c r="J8" s="1">
        <f>'K12'!J33</f>
        <v>6</v>
      </c>
      <c r="K8" s="1">
        <f>'K12'!K33</f>
        <v>5</v>
      </c>
      <c r="L8" s="1">
        <f>'K12'!L33</f>
        <v>4.5</v>
      </c>
      <c r="M8" s="12"/>
      <c r="N8" s="12"/>
      <c r="O8" s="12">
        <f t="shared" si="0"/>
        <v>14.45</v>
      </c>
      <c r="P8" s="12"/>
      <c r="Q8" s="12">
        <f t="shared" si="1"/>
        <v>17.25</v>
      </c>
    </row>
    <row r="9" spans="1:17" s="2" customFormat="1" ht="18" customHeight="1" x14ac:dyDescent="0.25">
      <c r="A9" s="5" t="s">
        <v>25</v>
      </c>
      <c r="B9" s="1" t="str">
        <f>'K12'!B36</f>
        <v>12A4</v>
      </c>
      <c r="C9" s="10" t="str">
        <f>'K12'!C36</f>
        <v>Lê Thị Ngọc Châm</v>
      </c>
      <c r="D9" s="1">
        <f>'K12'!D36</f>
        <v>2.6</v>
      </c>
      <c r="E9" s="1">
        <f>'K12'!E36</f>
        <v>2.2000000000000002</v>
      </c>
      <c r="F9" s="1">
        <f>'K12'!F36</f>
        <v>6.5</v>
      </c>
      <c r="G9" s="1"/>
      <c r="H9" s="1"/>
      <c r="I9" s="1"/>
      <c r="J9" s="1">
        <f>'K12'!J36</f>
        <v>3.75</v>
      </c>
      <c r="K9" s="1">
        <f>'K12'!K36</f>
        <v>2.75</v>
      </c>
      <c r="L9" s="1">
        <f>'K12'!L36</f>
        <v>4.75</v>
      </c>
      <c r="M9" s="12"/>
      <c r="N9" s="12"/>
      <c r="O9" s="12">
        <f t="shared" si="0"/>
        <v>11.3</v>
      </c>
      <c r="P9" s="12"/>
      <c r="Q9" s="12">
        <f t="shared" si="1"/>
        <v>13</v>
      </c>
    </row>
    <row r="10" spans="1:17" s="2" customFormat="1" ht="18" customHeight="1" x14ac:dyDescent="0.25">
      <c r="A10" s="5" t="s">
        <v>27</v>
      </c>
      <c r="B10" s="1" t="str">
        <f>'K12'!B41</f>
        <v>12A4</v>
      </c>
      <c r="C10" s="10" t="str">
        <f>'K12'!C41</f>
        <v>Nguyễn Thị Diệu</v>
      </c>
      <c r="D10" s="1">
        <f>'K12'!D41</f>
        <v>5.2</v>
      </c>
      <c r="E10" s="1">
        <f>'K12'!E41</f>
        <v>4.4000000000000004</v>
      </c>
      <c r="F10" s="1">
        <f>'K12'!F41</f>
        <v>6</v>
      </c>
      <c r="G10" s="1"/>
      <c r="H10" s="1"/>
      <c r="I10" s="1"/>
      <c r="J10" s="1">
        <f>'K12'!J41</f>
        <v>5</v>
      </c>
      <c r="K10" s="1">
        <f>'K12'!K41</f>
        <v>6.25</v>
      </c>
      <c r="L10" s="1">
        <f>'K12'!L41</f>
        <v>5.75</v>
      </c>
      <c r="M10" s="12"/>
      <c r="N10" s="12"/>
      <c r="O10" s="12">
        <f t="shared" si="0"/>
        <v>15.600000000000001</v>
      </c>
      <c r="P10" s="12"/>
      <c r="Q10" s="12">
        <f t="shared" si="1"/>
        <v>17.25</v>
      </c>
    </row>
    <row r="11" spans="1:17" s="2" customFormat="1" ht="18" customHeight="1" x14ac:dyDescent="0.25">
      <c r="A11" s="5" t="s">
        <v>29</v>
      </c>
      <c r="B11" s="1" t="str">
        <f>'K12'!B59</f>
        <v>12A4</v>
      </c>
      <c r="C11" s="10" t="str">
        <f>'K12'!C59</f>
        <v>Lê Thị Điệp</v>
      </c>
      <c r="D11" s="1">
        <f>'K12'!D59</f>
        <v>4.2</v>
      </c>
      <c r="E11" s="1">
        <f>'K12'!E59</f>
        <v>4.2</v>
      </c>
      <c r="F11" s="1">
        <f>'K12'!F59</f>
        <v>6</v>
      </c>
      <c r="G11" s="1"/>
      <c r="H11" s="1"/>
      <c r="I11" s="1"/>
      <c r="J11" s="1">
        <f>'K12'!J59</f>
        <v>6</v>
      </c>
      <c r="K11" s="1">
        <f>'K12'!K59</f>
        <v>7</v>
      </c>
      <c r="L11" s="1">
        <f>'K12'!L59</f>
        <v>4.75</v>
      </c>
      <c r="M11" s="12"/>
      <c r="N11" s="12"/>
      <c r="O11" s="12">
        <f t="shared" si="0"/>
        <v>14.4</v>
      </c>
      <c r="P11" s="12"/>
      <c r="Q11" s="12">
        <f t="shared" si="1"/>
        <v>19</v>
      </c>
    </row>
    <row r="12" spans="1:17" s="2" customFormat="1" ht="18" customHeight="1" x14ac:dyDescent="0.25">
      <c r="A12" s="5" t="s">
        <v>31</v>
      </c>
      <c r="B12" s="1" t="str">
        <f>'K12'!B78</f>
        <v>12A4</v>
      </c>
      <c r="C12" s="10" t="str">
        <f>'K12'!C78</f>
        <v>Trần Văn Hiếu</v>
      </c>
      <c r="D12" s="1">
        <f>'K12'!D78</f>
        <v>5.6</v>
      </c>
      <c r="E12" s="1">
        <f>'K12'!E78</f>
        <v>2.6</v>
      </c>
      <c r="F12" s="1">
        <f>'K12'!F78</f>
        <v>5.5</v>
      </c>
      <c r="G12" s="1"/>
      <c r="H12" s="1"/>
      <c r="I12" s="1"/>
      <c r="J12" s="1">
        <f>'K12'!J78</f>
        <v>3.25</v>
      </c>
      <c r="K12" s="1">
        <f>'K12'!K78</f>
        <v>6.25</v>
      </c>
      <c r="L12" s="1">
        <f>'K12'!L78</f>
        <v>2</v>
      </c>
      <c r="M12" s="12"/>
      <c r="N12" s="12"/>
      <c r="O12" s="12">
        <f t="shared" ref="O12:O20" si="2">D12+E12+F12</f>
        <v>13.7</v>
      </c>
      <c r="P12" s="12"/>
      <c r="Q12" s="12">
        <f t="shared" ref="Q12:Q20" si="3">F12+J12+K12</f>
        <v>15</v>
      </c>
    </row>
    <row r="13" spans="1:17" s="2" customFormat="1" ht="18" customHeight="1" x14ac:dyDescent="0.25">
      <c r="A13" s="5" t="s">
        <v>33</v>
      </c>
      <c r="B13" s="1" t="str">
        <f>'K12'!B81</f>
        <v>12A4</v>
      </c>
      <c r="C13" s="10" t="str">
        <f>'K12'!C81</f>
        <v>Đào Văn Hòa</v>
      </c>
      <c r="D13" s="1">
        <f>'K12'!D81</f>
        <v>3.4</v>
      </c>
      <c r="E13" s="1">
        <f>'K12'!E81</f>
        <v>3.2</v>
      </c>
      <c r="F13" s="1">
        <f>'K12'!F81</f>
        <v>6.5</v>
      </c>
      <c r="G13" s="1"/>
      <c r="H13" s="1"/>
      <c r="I13" s="1"/>
      <c r="J13" s="1">
        <f>'K12'!J81</f>
        <v>6.75</v>
      </c>
      <c r="K13" s="1">
        <f>'K12'!K81</f>
        <v>6.5</v>
      </c>
      <c r="L13" s="1">
        <f>'K12'!L81</f>
        <v>5.75</v>
      </c>
      <c r="M13" s="12"/>
      <c r="N13" s="12"/>
      <c r="O13" s="12">
        <f t="shared" si="2"/>
        <v>13.1</v>
      </c>
      <c r="P13" s="12"/>
      <c r="Q13" s="12">
        <f t="shared" si="3"/>
        <v>19.75</v>
      </c>
    </row>
    <row r="14" spans="1:17" s="2" customFormat="1" ht="18" customHeight="1" x14ac:dyDescent="0.25">
      <c r="A14" s="5" t="s">
        <v>35</v>
      </c>
      <c r="B14" s="1" t="str">
        <f>'K12'!B89</f>
        <v>12A4</v>
      </c>
      <c r="C14" s="10" t="str">
        <f>'K12'!C89</f>
        <v>Nguyễn Đăng Huy</v>
      </c>
      <c r="D14" s="1">
        <f>'K12'!D89</f>
        <v>2.4</v>
      </c>
      <c r="E14" s="1">
        <f>'K12'!E89</f>
        <v>3.8</v>
      </c>
      <c r="F14" s="1">
        <f>'K12'!F89</f>
        <v>6</v>
      </c>
      <c r="G14" s="1"/>
      <c r="H14" s="1"/>
      <c r="I14" s="1"/>
      <c r="J14" s="1">
        <f>'K12'!J89</f>
        <v>4.5</v>
      </c>
      <c r="K14" s="1">
        <f>'K12'!K89</f>
        <v>4.75</v>
      </c>
      <c r="L14" s="1">
        <f>'K12'!L89</f>
        <v>5</v>
      </c>
      <c r="M14" s="12"/>
      <c r="N14" s="12"/>
      <c r="O14" s="12">
        <f t="shared" si="2"/>
        <v>12.2</v>
      </c>
      <c r="P14" s="12"/>
      <c r="Q14" s="12">
        <f t="shared" si="3"/>
        <v>15.25</v>
      </c>
    </row>
    <row r="15" spans="1:17" s="2" customFormat="1" ht="18" customHeight="1" x14ac:dyDescent="0.25">
      <c r="A15" s="5" t="s">
        <v>37</v>
      </c>
      <c r="B15" s="1" t="str">
        <f>'K12'!B91</f>
        <v>12A4</v>
      </c>
      <c r="C15" s="10" t="str">
        <f>'K12'!C91</f>
        <v>Ngô Thị Khánh Huyền</v>
      </c>
      <c r="D15" s="1">
        <f>'K12'!D91</f>
        <v>3.8</v>
      </c>
      <c r="E15" s="1">
        <f>'K12'!E91</f>
        <v>3.8</v>
      </c>
      <c r="F15" s="1">
        <f>'K12'!F91</f>
        <v>6.5</v>
      </c>
      <c r="G15" s="1"/>
      <c r="H15" s="1"/>
      <c r="I15" s="1"/>
      <c r="J15" s="1">
        <f>'K12'!J91</f>
        <v>6.25</v>
      </c>
      <c r="K15" s="1">
        <f>'K12'!K91</f>
        <v>5.5</v>
      </c>
      <c r="L15" s="1">
        <f>'K12'!L91</f>
        <v>4.25</v>
      </c>
      <c r="M15" s="12"/>
      <c r="N15" s="12"/>
      <c r="O15" s="12">
        <f t="shared" si="2"/>
        <v>14.1</v>
      </c>
      <c r="P15" s="12"/>
      <c r="Q15" s="12">
        <f t="shared" si="3"/>
        <v>18.25</v>
      </c>
    </row>
    <row r="16" spans="1:17" s="2" customFormat="1" ht="18" customHeight="1" x14ac:dyDescent="0.25">
      <c r="A16" s="5" t="s">
        <v>39</v>
      </c>
      <c r="B16" s="1" t="str">
        <f>'K12'!B92</f>
        <v>12A4</v>
      </c>
      <c r="C16" s="10" t="str">
        <f>'K12'!C92</f>
        <v>Nguyễn Ngọc Huyền</v>
      </c>
      <c r="D16" s="1">
        <f>'K12'!D92</f>
        <v>5</v>
      </c>
      <c r="E16" s="1">
        <f>'K12'!E92</f>
        <v>4.2</v>
      </c>
      <c r="F16" s="1">
        <f>'K12'!F92</f>
        <v>6.75</v>
      </c>
      <c r="G16" s="1"/>
      <c r="H16" s="1"/>
      <c r="I16" s="1"/>
      <c r="J16" s="1">
        <f>'K12'!J92</f>
        <v>6.5</v>
      </c>
      <c r="K16" s="1">
        <f>'K12'!K92</f>
        <v>5.75</v>
      </c>
      <c r="L16" s="1">
        <f>'K12'!L92</f>
        <v>2.25</v>
      </c>
      <c r="M16" s="12"/>
      <c r="N16" s="12"/>
      <c r="O16" s="12">
        <f t="shared" si="2"/>
        <v>15.95</v>
      </c>
      <c r="P16" s="12"/>
      <c r="Q16" s="12">
        <f t="shared" si="3"/>
        <v>19</v>
      </c>
    </row>
    <row r="17" spans="1:17" s="2" customFormat="1" ht="18" customHeight="1" x14ac:dyDescent="0.25">
      <c r="A17" s="5" t="s">
        <v>41</v>
      </c>
      <c r="B17" s="1" t="str">
        <f>'K12'!B103</f>
        <v>12A4</v>
      </c>
      <c r="C17" s="10" t="str">
        <f>'K12'!C103</f>
        <v>Lê Trần Kiên</v>
      </c>
      <c r="D17" s="1">
        <f>'K12'!D103</f>
        <v>6</v>
      </c>
      <c r="E17" s="1">
        <f>'K12'!E103</f>
        <v>4.4000000000000004</v>
      </c>
      <c r="F17" s="1">
        <f>'K12'!F103</f>
        <v>6.25</v>
      </c>
      <c r="G17" s="1"/>
      <c r="H17" s="1"/>
      <c r="I17" s="1"/>
      <c r="J17" s="1">
        <f>'K12'!J103</f>
        <v>5.25</v>
      </c>
      <c r="K17" s="1">
        <f>'K12'!K103</f>
        <v>6</v>
      </c>
      <c r="L17" s="1">
        <f>'K12'!L103</f>
        <v>5</v>
      </c>
      <c r="M17" s="12"/>
      <c r="N17" s="12"/>
      <c r="O17" s="12">
        <f t="shared" si="2"/>
        <v>16.649999999999999</v>
      </c>
      <c r="P17" s="12"/>
      <c r="Q17" s="12">
        <f t="shared" si="3"/>
        <v>17.5</v>
      </c>
    </row>
    <row r="18" spans="1:17" s="2" customFormat="1" ht="18" customHeight="1" x14ac:dyDescent="0.25">
      <c r="A18" s="5" t="s">
        <v>43</v>
      </c>
      <c r="B18" s="1" t="str">
        <f>'K12'!B115</f>
        <v>12A4</v>
      </c>
      <c r="C18" s="10" t="str">
        <f>'K12'!C115</f>
        <v>Đồng Bảo Long</v>
      </c>
      <c r="D18" s="1">
        <f>'K12'!D115</f>
        <v>4.4000000000000004</v>
      </c>
      <c r="E18" s="1">
        <f>'K12'!E115</f>
        <v>4.4000000000000004</v>
      </c>
      <c r="F18" s="1">
        <f>'K12'!F115</f>
        <v>0</v>
      </c>
      <c r="G18" s="1"/>
      <c r="H18" s="1"/>
      <c r="I18" s="1"/>
      <c r="J18" s="1">
        <f>'K12'!J115</f>
        <v>3</v>
      </c>
      <c r="K18" s="1">
        <f>'K12'!K115</f>
        <v>4.75</v>
      </c>
      <c r="L18" s="1">
        <f>'K12'!L115</f>
        <v>3.25</v>
      </c>
      <c r="M18" s="12"/>
      <c r="N18" s="12"/>
      <c r="O18" s="12">
        <f t="shared" si="2"/>
        <v>8.8000000000000007</v>
      </c>
      <c r="P18" s="12"/>
      <c r="Q18" s="12">
        <f t="shared" si="3"/>
        <v>7.75</v>
      </c>
    </row>
    <row r="19" spans="1:17" s="2" customFormat="1" ht="18" customHeight="1" x14ac:dyDescent="0.25">
      <c r="A19" s="5" t="s">
        <v>45</v>
      </c>
      <c r="B19" s="1" t="str">
        <f>'K12'!B123</f>
        <v>12A4</v>
      </c>
      <c r="C19" s="10" t="str">
        <f>'K12'!C123</f>
        <v>Hoàng Thượng Anh Minh</v>
      </c>
      <c r="D19" s="1">
        <f>'K12'!D123</f>
        <v>3.6</v>
      </c>
      <c r="E19" s="1">
        <f>'K12'!E123</f>
        <v>3.2</v>
      </c>
      <c r="F19" s="1">
        <f>'K12'!F123</f>
        <v>7</v>
      </c>
      <c r="G19" s="1"/>
      <c r="H19" s="1"/>
      <c r="I19" s="1"/>
      <c r="J19" s="1">
        <f>'K12'!J123</f>
        <v>3.75</v>
      </c>
      <c r="K19" s="1">
        <f>'K12'!K123</f>
        <v>3.75</v>
      </c>
      <c r="L19" s="1">
        <f>'K12'!L123</f>
        <v>3.75</v>
      </c>
      <c r="M19" s="12"/>
      <c r="N19" s="12"/>
      <c r="O19" s="12">
        <f t="shared" si="2"/>
        <v>13.8</v>
      </c>
      <c r="P19" s="12"/>
      <c r="Q19" s="12">
        <f t="shared" si="3"/>
        <v>14.5</v>
      </c>
    </row>
    <row r="20" spans="1:17" s="2" customFormat="1" ht="18" customHeight="1" x14ac:dyDescent="0.25">
      <c r="A20" s="5" t="s">
        <v>47</v>
      </c>
      <c r="B20" s="1" t="str">
        <f>'K12'!B129</f>
        <v>12A4</v>
      </c>
      <c r="C20" s="10" t="str">
        <f>'K12'!C129</f>
        <v>Phạm Hoài Nam</v>
      </c>
      <c r="D20" s="1">
        <f>'K12'!D129</f>
        <v>1.8</v>
      </c>
      <c r="E20" s="1">
        <f>'K12'!E129</f>
        <v>2</v>
      </c>
      <c r="F20" s="1">
        <f>'K12'!F129</f>
        <v>6.5</v>
      </c>
      <c r="G20" s="1"/>
      <c r="H20" s="1"/>
      <c r="I20" s="1"/>
      <c r="J20" s="1">
        <f>'K12'!J129</f>
        <v>3.5</v>
      </c>
      <c r="K20" s="1">
        <f>'K12'!K129</f>
        <v>5.5</v>
      </c>
      <c r="L20" s="1">
        <f>'K12'!L129</f>
        <v>3</v>
      </c>
      <c r="M20" s="12"/>
      <c r="N20" s="12"/>
      <c r="O20" s="12">
        <f t="shared" si="2"/>
        <v>10.3</v>
      </c>
      <c r="P20" s="12"/>
      <c r="Q20" s="12">
        <f t="shared" si="3"/>
        <v>15.5</v>
      </c>
    </row>
    <row r="21" spans="1:17" s="2" customFormat="1" ht="18" customHeight="1" x14ac:dyDescent="0.25">
      <c r="A21" s="5" t="s">
        <v>49</v>
      </c>
      <c r="B21" s="1" t="str">
        <f>'K12'!B145</f>
        <v>12A4</v>
      </c>
      <c r="C21" s="10" t="str">
        <f>'K12'!C145</f>
        <v>Dương Ánh Nguyệt</v>
      </c>
      <c r="D21" s="1">
        <f>'K12'!D145</f>
        <v>5.8</v>
      </c>
      <c r="E21" s="1">
        <f>'K12'!E145</f>
        <v>3.4</v>
      </c>
      <c r="F21" s="1">
        <f>'K12'!F145</f>
        <v>6.5</v>
      </c>
      <c r="G21" s="1"/>
      <c r="H21" s="1"/>
      <c r="I21" s="1"/>
      <c r="J21" s="1">
        <f>'K12'!J145</f>
        <v>3.5</v>
      </c>
      <c r="K21" s="1">
        <f>'K12'!K145</f>
        <v>4.75</v>
      </c>
      <c r="L21" s="1">
        <f>'K12'!L145</f>
        <v>4.75</v>
      </c>
      <c r="M21" s="12"/>
      <c r="N21" s="12"/>
      <c r="O21" s="12">
        <f t="shared" ref="O21:O33" si="4">D21+E21+F21</f>
        <v>15.7</v>
      </c>
      <c r="P21" s="12"/>
      <c r="Q21" s="12">
        <f t="shared" ref="Q21:Q33" si="5">F21+J21+K21</f>
        <v>14.75</v>
      </c>
    </row>
    <row r="22" spans="1:17" s="2" customFormat="1" ht="18" customHeight="1" x14ac:dyDescent="0.25">
      <c r="A22" s="5" t="s">
        <v>51</v>
      </c>
      <c r="B22" s="1" t="str">
        <f>'K12'!B146</f>
        <v>12A4</v>
      </c>
      <c r="C22" s="10" t="str">
        <f>'K12'!C146</f>
        <v>Nguyễn Như Nguyệt</v>
      </c>
      <c r="D22" s="1">
        <f>'K12'!D146</f>
        <v>4.2</v>
      </c>
      <c r="E22" s="1">
        <f>'K12'!E146</f>
        <v>4.5999999999999996</v>
      </c>
      <c r="F22" s="1">
        <f>'K12'!F146</f>
        <v>6</v>
      </c>
      <c r="G22" s="1"/>
      <c r="H22" s="1"/>
      <c r="I22" s="1"/>
      <c r="J22" s="1">
        <f>'K12'!J146</f>
        <v>4.25</v>
      </c>
      <c r="K22" s="1">
        <f>'K12'!K146</f>
        <v>4.5</v>
      </c>
      <c r="L22" s="1">
        <f>'K12'!L146</f>
        <v>4.75</v>
      </c>
      <c r="M22" s="12"/>
      <c r="N22" s="12"/>
      <c r="O22" s="12">
        <f t="shared" si="4"/>
        <v>14.8</v>
      </c>
      <c r="P22" s="12"/>
      <c r="Q22" s="12">
        <f t="shared" si="5"/>
        <v>14.75</v>
      </c>
    </row>
    <row r="23" spans="1:17" s="2" customFormat="1" ht="18" customHeight="1" x14ac:dyDescent="0.25">
      <c r="A23" s="5" t="s">
        <v>53</v>
      </c>
      <c r="B23" s="1" t="str">
        <f>'K12'!B149</f>
        <v>12A4</v>
      </c>
      <c r="C23" s="10" t="str">
        <f>'K12'!C149</f>
        <v>Hồ Công Nhật</v>
      </c>
      <c r="D23" s="1">
        <f>'K12'!D149</f>
        <v>2.6</v>
      </c>
      <c r="E23" s="1">
        <f>'K12'!E149</f>
        <v>2.8</v>
      </c>
      <c r="F23" s="1">
        <f>'K12'!F149</f>
        <v>5.75</v>
      </c>
      <c r="G23" s="1"/>
      <c r="H23" s="1"/>
      <c r="I23" s="1"/>
      <c r="J23" s="1">
        <f>'K12'!J149</f>
        <v>5.75</v>
      </c>
      <c r="K23" s="1">
        <f>'K12'!K149</f>
        <v>5.75</v>
      </c>
      <c r="L23" s="1">
        <f>'K12'!L149</f>
        <v>4.75</v>
      </c>
      <c r="M23" s="12"/>
      <c r="N23" s="12"/>
      <c r="O23" s="12">
        <f t="shared" si="4"/>
        <v>11.15</v>
      </c>
      <c r="P23" s="12"/>
      <c r="Q23" s="12">
        <f t="shared" si="5"/>
        <v>17.25</v>
      </c>
    </row>
    <row r="24" spans="1:17" s="2" customFormat="1" ht="18" customHeight="1" x14ac:dyDescent="0.25">
      <c r="A24" s="5" t="s">
        <v>54</v>
      </c>
      <c r="B24" s="1" t="str">
        <f>'K12'!B153</f>
        <v>12A4</v>
      </c>
      <c r="C24" s="10" t="str">
        <f>'K12'!C153</f>
        <v>Lê Thị Yến Nhi</v>
      </c>
      <c r="D24" s="1">
        <f>'K12'!D153</f>
        <v>5</v>
      </c>
      <c r="E24" s="1">
        <f>'K12'!E153</f>
        <v>3.8</v>
      </c>
      <c r="F24" s="1">
        <f>'K12'!F153</f>
        <v>6.25</v>
      </c>
      <c r="G24" s="1"/>
      <c r="H24" s="1"/>
      <c r="I24" s="1"/>
      <c r="J24" s="1">
        <f>'K12'!J153</f>
        <v>5.75</v>
      </c>
      <c r="K24" s="1">
        <f>'K12'!K153</f>
        <v>6.75</v>
      </c>
      <c r="L24" s="1">
        <f>'K12'!L153</f>
        <v>6</v>
      </c>
      <c r="M24" s="12"/>
      <c r="N24" s="12"/>
      <c r="O24" s="12">
        <f t="shared" si="4"/>
        <v>15.05</v>
      </c>
      <c r="P24" s="12"/>
      <c r="Q24" s="12">
        <f t="shared" si="5"/>
        <v>18.75</v>
      </c>
    </row>
    <row r="25" spans="1:17" s="2" customFormat="1" ht="18" customHeight="1" x14ac:dyDescent="0.25">
      <c r="A25" s="5" t="s">
        <v>56</v>
      </c>
      <c r="B25" s="1" t="str">
        <f>'K12'!B159</f>
        <v>12A4</v>
      </c>
      <c r="C25" s="10" t="str">
        <f>'K12'!C159</f>
        <v>Nguyễn Thị Nhung</v>
      </c>
      <c r="D25" s="1">
        <f>'K12'!D159</f>
        <v>4.5999999999999996</v>
      </c>
      <c r="E25" s="1">
        <f>'K12'!E159</f>
        <v>4.5999999999999996</v>
      </c>
      <c r="F25" s="1">
        <f>'K12'!F159</f>
        <v>5.75</v>
      </c>
      <c r="G25" s="1"/>
      <c r="H25" s="1"/>
      <c r="I25" s="1"/>
      <c r="J25" s="1">
        <f>'K12'!J159</f>
        <v>6</v>
      </c>
      <c r="K25" s="1">
        <f>'K12'!K159</f>
        <v>4</v>
      </c>
      <c r="L25" s="1">
        <f>'K12'!L159</f>
        <v>6.5</v>
      </c>
      <c r="M25" s="12"/>
      <c r="N25" s="12"/>
      <c r="O25" s="12">
        <f t="shared" si="4"/>
        <v>14.95</v>
      </c>
      <c r="P25" s="12"/>
      <c r="Q25" s="12">
        <f t="shared" si="5"/>
        <v>15.75</v>
      </c>
    </row>
    <row r="26" spans="1:17" s="2" customFormat="1" ht="18" customHeight="1" x14ac:dyDescent="0.25">
      <c r="A26" s="5" t="s">
        <v>58</v>
      </c>
      <c r="B26" s="1" t="str">
        <f>'K12'!B162</f>
        <v>12A4</v>
      </c>
      <c r="C26" s="10" t="str">
        <f>'K12'!C162</f>
        <v>Hà Minh Nin</v>
      </c>
      <c r="D26" s="1">
        <f>'K12'!D162</f>
        <v>4.2</v>
      </c>
      <c r="E26" s="1">
        <f>'K12'!E162</f>
        <v>2.8</v>
      </c>
      <c r="F26" s="1">
        <f>'K12'!F162</f>
        <v>6.5</v>
      </c>
      <c r="G26" s="1"/>
      <c r="H26" s="1"/>
      <c r="I26" s="1"/>
      <c r="J26" s="1">
        <f>'K12'!J162</f>
        <v>5</v>
      </c>
      <c r="K26" s="1">
        <f>'K12'!K162</f>
        <v>6.75</v>
      </c>
      <c r="L26" s="1">
        <f>'K12'!L162</f>
        <v>5</v>
      </c>
      <c r="M26" s="12"/>
      <c r="N26" s="12"/>
      <c r="O26" s="12">
        <f t="shared" si="4"/>
        <v>13.5</v>
      </c>
      <c r="P26" s="12"/>
      <c r="Q26" s="12">
        <f t="shared" si="5"/>
        <v>18.25</v>
      </c>
    </row>
    <row r="27" spans="1:17" s="2" customFormat="1" ht="18" customHeight="1" x14ac:dyDescent="0.25">
      <c r="A27" s="5" t="s">
        <v>61</v>
      </c>
      <c r="B27" s="1" t="str">
        <f>'K12'!B164</f>
        <v>12A4</v>
      </c>
      <c r="C27" s="10" t="str">
        <f>'K12'!C164</f>
        <v>Nguyễn Đức Phát</v>
      </c>
      <c r="D27" s="1">
        <f>'K12'!D164</f>
        <v>5.8</v>
      </c>
      <c r="E27" s="1">
        <f>'K12'!E164</f>
        <v>4.8</v>
      </c>
      <c r="F27" s="1">
        <f>'K12'!F164</f>
        <v>6</v>
      </c>
      <c r="G27" s="1"/>
      <c r="H27" s="1"/>
      <c r="I27" s="1"/>
      <c r="J27" s="1">
        <f>'K12'!J164</f>
        <v>5.5</v>
      </c>
      <c r="K27" s="1">
        <f>'K12'!K164</f>
        <v>5.5</v>
      </c>
      <c r="L27" s="1">
        <f>'K12'!L164</f>
        <v>4.75</v>
      </c>
      <c r="M27" s="12"/>
      <c r="N27" s="12"/>
      <c r="O27" s="12">
        <f t="shared" si="4"/>
        <v>16.600000000000001</v>
      </c>
      <c r="P27" s="12"/>
      <c r="Q27" s="12">
        <f t="shared" si="5"/>
        <v>17</v>
      </c>
    </row>
    <row r="28" spans="1:17" s="2" customFormat="1" ht="18" customHeight="1" x14ac:dyDescent="0.25">
      <c r="A28" s="5" t="s">
        <v>63</v>
      </c>
      <c r="B28" s="1" t="str">
        <f>'K12'!B167</f>
        <v>12A4</v>
      </c>
      <c r="C28" s="10" t="str">
        <f>'K12'!C167</f>
        <v>Bùi Văn Phúc</v>
      </c>
      <c r="D28" s="1">
        <f>'K12'!D167</f>
        <v>3.8</v>
      </c>
      <c r="E28" s="1">
        <f>'K12'!E167</f>
        <v>4.2</v>
      </c>
      <c r="F28" s="1">
        <f>'K12'!F167</f>
        <v>5</v>
      </c>
      <c r="G28" s="1"/>
      <c r="H28" s="1"/>
      <c r="I28" s="1"/>
      <c r="J28" s="1">
        <f>'K12'!J167</f>
        <v>4</v>
      </c>
      <c r="K28" s="1">
        <f>'K12'!K167</f>
        <v>6</v>
      </c>
      <c r="L28" s="1">
        <f>'K12'!L167</f>
        <v>5</v>
      </c>
      <c r="M28" s="12"/>
      <c r="N28" s="12"/>
      <c r="O28" s="12">
        <f t="shared" si="4"/>
        <v>13</v>
      </c>
      <c r="P28" s="12"/>
      <c r="Q28" s="12">
        <f t="shared" si="5"/>
        <v>15</v>
      </c>
    </row>
    <row r="29" spans="1:17" s="2" customFormat="1" ht="18" customHeight="1" x14ac:dyDescent="0.25">
      <c r="A29" s="5" t="s">
        <v>65</v>
      </c>
      <c r="B29" s="1" t="str">
        <f>'K12'!B168</f>
        <v>12A4</v>
      </c>
      <c r="C29" s="10" t="str">
        <f>'K12'!C168</f>
        <v>Hoàng Văn Hoàng Phú</v>
      </c>
      <c r="D29" s="1">
        <f>'K12'!D168</f>
        <v>3.8</v>
      </c>
      <c r="E29" s="1">
        <f>'K12'!E168</f>
        <v>3.4</v>
      </c>
      <c r="F29" s="1">
        <f>'K12'!F168</f>
        <v>6</v>
      </c>
      <c r="G29" s="1"/>
      <c r="H29" s="1"/>
      <c r="I29" s="1"/>
      <c r="J29" s="1">
        <f>'K12'!J168</f>
        <v>4.5</v>
      </c>
      <c r="K29" s="1">
        <f>'K12'!K168</f>
        <v>5.25</v>
      </c>
      <c r="L29" s="1">
        <f>'K12'!L168</f>
        <v>3.25</v>
      </c>
      <c r="M29" s="12"/>
      <c r="N29" s="12"/>
      <c r="O29" s="12">
        <f t="shared" si="4"/>
        <v>13.2</v>
      </c>
      <c r="P29" s="12"/>
      <c r="Q29" s="12">
        <f t="shared" si="5"/>
        <v>15.75</v>
      </c>
    </row>
    <row r="30" spans="1:17" s="2" customFormat="1" ht="18" customHeight="1" x14ac:dyDescent="0.25">
      <c r="A30" s="5" t="s">
        <v>67</v>
      </c>
      <c r="B30" s="1" t="str">
        <f>'K12'!B173</f>
        <v>12A4</v>
      </c>
      <c r="C30" s="10" t="str">
        <f>'K12'!C173</f>
        <v>Lê Anh Quân</v>
      </c>
      <c r="D30" s="1">
        <f>'K12'!D173</f>
        <v>5</v>
      </c>
      <c r="E30" s="1">
        <f>'K12'!E173</f>
        <v>3.4</v>
      </c>
      <c r="F30" s="1">
        <f>'K12'!F173</f>
        <v>6</v>
      </c>
      <c r="G30" s="1"/>
      <c r="H30" s="1"/>
      <c r="I30" s="1"/>
      <c r="J30" s="1">
        <f>'K12'!J173</f>
        <v>4.5</v>
      </c>
      <c r="K30" s="1">
        <f>'K12'!K173</f>
        <v>5.25</v>
      </c>
      <c r="L30" s="1">
        <f>'K12'!L173</f>
        <v>4.75</v>
      </c>
      <c r="M30" s="12"/>
      <c r="N30" s="12"/>
      <c r="O30" s="12">
        <f t="shared" si="4"/>
        <v>14.4</v>
      </c>
      <c r="P30" s="12"/>
      <c r="Q30" s="12">
        <f t="shared" si="5"/>
        <v>15.75</v>
      </c>
    </row>
    <row r="31" spans="1:17" s="2" customFormat="1" ht="18" customHeight="1" x14ac:dyDescent="0.25">
      <c r="A31" s="5" t="s">
        <v>69</v>
      </c>
      <c r="B31" s="1" t="str">
        <f>'K12'!B180</f>
        <v>12A4</v>
      </c>
      <c r="C31" s="10" t="str">
        <f>'K12'!C180</f>
        <v>Kiều Thị Như Quỳnh</v>
      </c>
      <c r="D31" s="1">
        <f>'K12'!D180</f>
        <v>5.6</v>
      </c>
      <c r="E31" s="1">
        <f>'K12'!E180</f>
        <v>4</v>
      </c>
      <c r="F31" s="1">
        <f>'K12'!F180</f>
        <v>6.75</v>
      </c>
      <c r="G31" s="1"/>
      <c r="H31" s="1"/>
      <c r="I31" s="1"/>
      <c r="J31" s="1">
        <f>'K12'!J180</f>
        <v>5.75</v>
      </c>
      <c r="K31" s="1">
        <f>'K12'!K180</f>
        <v>4.25</v>
      </c>
      <c r="L31" s="1">
        <f>'K12'!L180</f>
        <v>4.5</v>
      </c>
      <c r="M31" s="12"/>
      <c r="N31" s="12"/>
      <c r="O31" s="12">
        <f t="shared" si="4"/>
        <v>16.350000000000001</v>
      </c>
      <c r="P31" s="12"/>
      <c r="Q31" s="12">
        <f t="shared" si="5"/>
        <v>16.75</v>
      </c>
    </row>
    <row r="32" spans="1:17" s="2" customFormat="1" ht="18" customHeight="1" x14ac:dyDescent="0.25">
      <c r="A32" s="5" t="s">
        <v>71</v>
      </c>
      <c r="B32" s="1" t="str">
        <f>'K12'!B189</f>
        <v>12A4</v>
      </c>
      <c r="C32" s="10" t="str">
        <f>'K12'!C189</f>
        <v>Nguyễn Thị Mỹ Tâm</v>
      </c>
      <c r="D32" s="1">
        <f>'K12'!D189</f>
        <v>4.8</v>
      </c>
      <c r="E32" s="1">
        <f>'K12'!E189</f>
        <v>5.2</v>
      </c>
      <c r="F32" s="1">
        <f>'K12'!F189</f>
        <v>6</v>
      </c>
      <c r="G32" s="1"/>
      <c r="H32" s="1"/>
      <c r="I32" s="1"/>
      <c r="J32" s="1">
        <f>'K12'!J189</f>
        <v>3.75</v>
      </c>
      <c r="K32" s="1">
        <f>'K12'!K189</f>
        <v>5.75</v>
      </c>
      <c r="L32" s="1">
        <f>'K12'!L189</f>
        <v>5.25</v>
      </c>
      <c r="M32" s="12"/>
      <c r="N32" s="12"/>
      <c r="O32" s="12">
        <f t="shared" si="4"/>
        <v>16</v>
      </c>
      <c r="P32" s="12"/>
      <c r="Q32" s="12">
        <f t="shared" si="5"/>
        <v>15.5</v>
      </c>
    </row>
    <row r="33" spans="1:17" s="2" customFormat="1" ht="18" customHeight="1" x14ac:dyDescent="0.25">
      <c r="A33" s="5" t="s">
        <v>73</v>
      </c>
      <c r="B33" s="1" t="str">
        <f>'K12'!B194</f>
        <v>12A4</v>
      </c>
      <c r="C33" s="10" t="str">
        <f>'K12'!C194</f>
        <v>Nguyễn Văn Thành</v>
      </c>
      <c r="D33" s="1">
        <f>'K12'!D194</f>
        <v>6.6</v>
      </c>
      <c r="E33" s="1">
        <f>'K12'!E194</f>
        <v>5</v>
      </c>
      <c r="F33" s="1">
        <f>'K12'!F194</f>
        <v>6.25</v>
      </c>
      <c r="G33" s="1"/>
      <c r="H33" s="1"/>
      <c r="I33" s="1"/>
      <c r="J33" s="1">
        <f>'K12'!J194</f>
        <v>4</v>
      </c>
      <c r="K33" s="1">
        <f>'K12'!K194</f>
        <v>4.5</v>
      </c>
      <c r="L33" s="1">
        <f>'K12'!L194</f>
        <v>5.25</v>
      </c>
      <c r="M33" s="12"/>
      <c r="N33" s="12"/>
      <c r="O33" s="12">
        <f t="shared" si="4"/>
        <v>17.850000000000001</v>
      </c>
      <c r="P33" s="12"/>
      <c r="Q33" s="12">
        <f t="shared" si="5"/>
        <v>14.75</v>
      </c>
    </row>
    <row r="34" spans="1:17" s="2" customFormat="1" ht="18" customHeight="1" x14ac:dyDescent="0.25">
      <c r="A34" s="5" t="s">
        <v>75</v>
      </c>
      <c r="B34" s="1" t="str">
        <f>'K12'!B201</f>
        <v>12A4</v>
      </c>
      <c r="C34" s="10" t="str">
        <f>'K12'!C201</f>
        <v>Nguyễn Văn Thông</v>
      </c>
      <c r="D34" s="1">
        <f>'K12'!D201</f>
        <v>6.6</v>
      </c>
      <c r="E34" s="1">
        <f>'K12'!E201</f>
        <v>4.5999999999999996</v>
      </c>
      <c r="F34" s="1">
        <f>'K12'!F201</f>
        <v>6.75</v>
      </c>
      <c r="G34" s="1"/>
      <c r="H34" s="1"/>
      <c r="I34" s="1"/>
      <c r="J34" s="1">
        <f>'K12'!J201</f>
        <v>6.75</v>
      </c>
      <c r="K34" s="1">
        <f>'K12'!K201</f>
        <v>7</v>
      </c>
      <c r="L34" s="1">
        <f>'K12'!L201</f>
        <v>4.25</v>
      </c>
      <c r="M34" s="12"/>
      <c r="N34" s="12"/>
      <c r="O34" s="12">
        <f t="shared" ref="O34:O41" si="6">D34+E34+F34</f>
        <v>17.95</v>
      </c>
      <c r="P34" s="12"/>
      <c r="Q34" s="12">
        <f t="shared" ref="Q34:Q41" si="7">F34+J34+K34</f>
        <v>20.5</v>
      </c>
    </row>
    <row r="35" spans="1:17" s="2" customFormat="1" ht="18" customHeight="1" x14ac:dyDescent="0.25">
      <c r="A35" s="5" t="s">
        <v>77</v>
      </c>
      <c r="B35" s="1" t="str">
        <f>'K12'!B202</f>
        <v>12A4</v>
      </c>
      <c r="C35" s="10" t="str">
        <f>'K12'!C202</f>
        <v>Nguyễn Thị Thơm</v>
      </c>
      <c r="D35" s="1">
        <f>'K12'!D202</f>
        <v>4.8</v>
      </c>
      <c r="E35" s="1">
        <f>'K12'!E202</f>
        <v>3.8</v>
      </c>
      <c r="F35" s="1">
        <f>'K12'!F202</f>
        <v>5.5</v>
      </c>
      <c r="G35" s="1"/>
      <c r="H35" s="1"/>
      <c r="I35" s="1"/>
      <c r="J35" s="1">
        <f>'K12'!J202</f>
        <v>4.75</v>
      </c>
      <c r="K35" s="1">
        <f>'K12'!K202</f>
        <v>5.25</v>
      </c>
      <c r="L35" s="1">
        <f>'K12'!L202</f>
        <v>5.25</v>
      </c>
      <c r="M35" s="12"/>
      <c r="N35" s="12"/>
      <c r="O35" s="12">
        <f t="shared" si="6"/>
        <v>14.1</v>
      </c>
      <c r="P35" s="12"/>
      <c r="Q35" s="12">
        <f t="shared" si="7"/>
        <v>15.5</v>
      </c>
    </row>
    <row r="36" spans="1:17" s="2" customFormat="1" ht="18" customHeight="1" x14ac:dyDescent="0.25">
      <c r="A36" s="5" t="s">
        <v>79</v>
      </c>
      <c r="B36" s="1" t="str">
        <f>'K12'!B203</f>
        <v>12A4</v>
      </c>
      <c r="C36" s="10" t="str">
        <f>'K12'!C203</f>
        <v>Nguyễn Thị Thuận</v>
      </c>
      <c r="D36" s="1">
        <f>'K12'!D203</f>
        <v>6</v>
      </c>
      <c r="E36" s="1">
        <f>'K12'!E203</f>
        <v>7</v>
      </c>
      <c r="F36" s="1">
        <f>'K12'!F203</f>
        <v>6</v>
      </c>
      <c r="G36" s="1"/>
      <c r="H36" s="1"/>
      <c r="I36" s="1"/>
      <c r="J36" s="1">
        <f>'K12'!J203</f>
        <v>5.75</v>
      </c>
      <c r="K36" s="1">
        <f>'K12'!K203</f>
        <v>6.25</v>
      </c>
      <c r="L36" s="1">
        <f>'K12'!L203</f>
        <v>3</v>
      </c>
      <c r="M36" s="12"/>
      <c r="N36" s="12"/>
      <c r="O36" s="12">
        <f t="shared" si="6"/>
        <v>19</v>
      </c>
      <c r="P36" s="12"/>
      <c r="Q36" s="12">
        <f t="shared" si="7"/>
        <v>18</v>
      </c>
    </row>
    <row r="37" spans="1:17" s="2" customFormat="1" ht="18" customHeight="1" x14ac:dyDescent="0.25">
      <c r="A37" s="5" t="s">
        <v>81</v>
      </c>
      <c r="B37" s="1" t="str">
        <f>'K12'!B207</f>
        <v>12A4</v>
      </c>
      <c r="C37" s="10" t="str">
        <f>'K12'!C207</f>
        <v>Vũ Thị Minh Thùy</v>
      </c>
      <c r="D37" s="1">
        <f>'K12'!D207</f>
        <v>6</v>
      </c>
      <c r="E37" s="1">
        <f>'K12'!E207</f>
        <v>3.8</v>
      </c>
      <c r="F37" s="1">
        <f>'K12'!F207</f>
        <v>7</v>
      </c>
      <c r="G37" s="1"/>
      <c r="H37" s="1"/>
      <c r="I37" s="1"/>
      <c r="J37" s="1">
        <f>'K12'!J207</f>
        <v>7</v>
      </c>
      <c r="K37" s="1">
        <f>'K12'!K207</f>
        <v>6.75</v>
      </c>
      <c r="L37" s="1">
        <f>'K12'!L207</f>
        <v>5.25</v>
      </c>
      <c r="M37" s="12"/>
      <c r="N37" s="12"/>
      <c r="O37" s="12">
        <f t="shared" si="6"/>
        <v>16.8</v>
      </c>
      <c r="P37" s="12"/>
      <c r="Q37" s="12">
        <f t="shared" si="7"/>
        <v>20.75</v>
      </c>
    </row>
    <row r="38" spans="1:17" s="2" customFormat="1" ht="18" customHeight="1" x14ac:dyDescent="0.25">
      <c r="A38" s="5" t="s">
        <v>83</v>
      </c>
      <c r="B38" s="1" t="str">
        <f>'K12'!B214</f>
        <v>12A4</v>
      </c>
      <c r="C38" s="10" t="str">
        <f>'K12'!C214</f>
        <v>Trần Thị Thu Trang</v>
      </c>
      <c r="D38" s="1">
        <f>'K12'!D214</f>
        <v>3.8</v>
      </c>
      <c r="E38" s="1">
        <f>'K12'!E214</f>
        <v>2.6</v>
      </c>
      <c r="F38" s="1">
        <f>'K12'!F214</f>
        <v>7</v>
      </c>
      <c r="G38" s="1"/>
      <c r="H38" s="1"/>
      <c r="I38" s="1"/>
      <c r="J38" s="1">
        <f>'K12'!J214</f>
        <v>7</v>
      </c>
      <c r="K38" s="1">
        <f>'K12'!K214</f>
        <v>6.5</v>
      </c>
      <c r="L38" s="1">
        <f>'K12'!L214</f>
        <v>6.5</v>
      </c>
      <c r="M38" s="12"/>
      <c r="N38" s="12"/>
      <c r="O38" s="12">
        <f t="shared" si="6"/>
        <v>13.4</v>
      </c>
      <c r="P38" s="12"/>
      <c r="Q38" s="12">
        <f t="shared" si="7"/>
        <v>20.5</v>
      </c>
    </row>
    <row r="39" spans="1:17" s="2" customFormat="1" ht="18" customHeight="1" x14ac:dyDescent="0.25">
      <c r="A39" s="5" t="s">
        <v>85</v>
      </c>
      <c r="B39" s="1" t="str">
        <f>'K12'!B218</f>
        <v>12A4</v>
      </c>
      <c r="C39" s="10" t="str">
        <f>'K12'!C218</f>
        <v>Đổng Phúc Tuấn</v>
      </c>
      <c r="D39" s="1">
        <f>'K12'!D218</f>
        <v>6.8</v>
      </c>
      <c r="E39" s="1">
        <f>'K12'!E218</f>
        <v>7</v>
      </c>
      <c r="F39" s="1">
        <f>'K12'!F218</f>
        <v>5.75</v>
      </c>
      <c r="G39" s="1"/>
      <c r="H39" s="1"/>
      <c r="I39" s="1"/>
      <c r="J39" s="1">
        <f>'K12'!J218</f>
        <v>5.75</v>
      </c>
      <c r="K39" s="1">
        <f>'K12'!K218</f>
        <v>7</v>
      </c>
      <c r="L39" s="1">
        <f>'K12'!L218</f>
        <v>6.25</v>
      </c>
      <c r="M39" s="12"/>
      <c r="N39" s="12"/>
      <c r="O39" s="12">
        <f t="shared" si="6"/>
        <v>19.55</v>
      </c>
      <c r="P39" s="12"/>
      <c r="Q39" s="12">
        <f t="shared" si="7"/>
        <v>18.5</v>
      </c>
    </row>
    <row r="40" spans="1:17" s="2" customFormat="1" ht="18" customHeight="1" x14ac:dyDescent="0.25">
      <c r="A40" s="5" t="s">
        <v>87</v>
      </c>
      <c r="B40" s="1" t="str">
        <f>'K12'!B222</f>
        <v>12A4</v>
      </c>
      <c r="C40" s="10" t="str">
        <f>'K12'!C222</f>
        <v>Mai Chí Tường</v>
      </c>
      <c r="D40" s="1">
        <f>'K12'!D222</f>
        <v>6.4</v>
      </c>
      <c r="E40" s="1">
        <f>'K12'!E222</f>
        <v>3.4</v>
      </c>
      <c r="F40" s="1">
        <f>'K12'!F222</f>
        <v>6</v>
      </c>
      <c r="G40" s="1"/>
      <c r="H40" s="1"/>
      <c r="I40" s="1"/>
      <c r="J40" s="1">
        <f>'K12'!J222</f>
        <v>6.25</v>
      </c>
      <c r="K40" s="1">
        <f>'K12'!K222</f>
        <v>6.25</v>
      </c>
      <c r="L40" s="1">
        <f>'K12'!L222</f>
        <v>4</v>
      </c>
      <c r="M40" s="12"/>
      <c r="N40" s="12"/>
      <c r="O40" s="12">
        <f t="shared" si="6"/>
        <v>15.8</v>
      </c>
      <c r="P40" s="12"/>
      <c r="Q40" s="12">
        <f t="shared" si="7"/>
        <v>18.5</v>
      </c>
    </row>
    <row r="41" spans="1:17" s="2" customFormat="1" ht="18" customHeight="1" x14ac:dyDescent="0.25">
      <c r="A41" s="5" t="s">
        <v>89</v>
      </c>
      <c r="B41" s="1" t="str">
        <f>'K12'!B223</f>
        <v>12A4</v>
      </c>
      <c r="C41" s="10" t="str">
        <f>'K12'!C223</f>
        <v>Lê Hữu Tuyến</v>
      </c>
      <c r="D41" s="1">
        <f>'K12'!D223</f>
        <v>5.8</v>
      </c>
      <c r="E41" s="1">
        <f>'K12'!E223</f>
        <v>3.6</v>
      </c>
      <c r="F41" s="1">
        <f>'K12'!F223</f>
        <v>5</v>
      </c>
      <c r="G41" s="1"/>
      <c r="H41" s="1"/>
      <c r="I41" s="1"/>
      <c r="J41" s="1">
        <f>'K12'!J223</f>
        <v>6.5</v>
      </c>
      <c r="K41" s="1">
        <f>'K12'!K223</f>
        <v>4.5</v>
      </c>
      <c r="L41" s="1">
        <f>'K12'!L223</f>
        <v>4.75</v>
      </c>
      <c r="M41" s="12"/>
      <c r="N41" s="12"/>
      <c r="O41" s="12">
        <f t="shared" si="6"/>
        <v>14.4</v>
      </c>
      <c r="P41" s="12"/>
      <c r="Q41" s="12">
        <f t="shared" si="7"/>
        <v>16</v>
      </c>
    </row>
    <row r="42" spans="1:17" s="2" customFormat="1" ht="18" customHeight="1" x14ac:dyDescent="0.25">
      <c r="A42" s="47" t="s">
        <v>484</v>
      </c>
      <c r="B42" s="47"/>
      <c r="C42" s="47"/>
      <c r="D42" s="18">
        <f>AVERAGE(D4:D41)</f>
        <v>4.6315789473684212</v>
      </c>
      <c r="E42" s="18">
        <f>AVERAGE(E4:E41)</f>
        <v>3.9210526315789465</v>
      </c>
      <c r="F42" s="18">
        <f>AVERAGE(F4:F41)</f>
        <v>6.0065789473684212</v>
      </c>
      <c r="G42" s="18"/>
      <c r="H42" s="18"/>
      <c r="I42" s="18"/>
      <c r="J42" s="18">
        <f>AVERAGE(J4:J41)</f>
        <v>5.2171052631578947</v>
      </c>
      <c r="K42" s="18">
        <f>AVERAGE(K4:K41)</f>
        <v>5.5263157894736841</v>
      </c>
      <c r="L42" s="18">
        <f>AVERAGE(L4:L41)</f>
        <v>4.6973684210526319</v>
      </c>
    </row>
    <row r="43" spans="1:17" ht="15.75" x14ac:dyDescent="0.25">
      <c r="A43" s="47" t="s">
        <v>485</v>
      </c>
      <c r="B43" s="47"/>
      <c r="C43" s="47"/>
      <c r="D43" s="16">
        <f>SUM(D4:D41)</f>
        <v>176</v>
      </c>
      <c r="E43" s="16">
        <f>SUM(E4:E41)</f>
        <v>148.99999999999997</v>
      </c>
      <c r="F43" s="16">
        <f>SUM(F4:F41)</f>
        <v>228.25</v>
      </c>
      <c r="G43" s="16"/>
      <c r="H43" s="16"/>
      <c r="I43" s="16"/>
      <c r="J43" s="16">
        <f>SUM(J4:J41)</f>
        <v>198.25</v>
      </c>
      <c r="K43" s="16">
        <f>SUM(K4:K41)</f>
        <v>210</v>
      </c>
      <c r="L43" s="16">
        <f>SUM(L4:L41)</f>
        <v>178.5</v>
      </c>
    </row>
    <row r="45" spans="1:17" ht="15.75" x14ac:dyDescent="0.25">
      <c r="B45" s="48"/>
      <c r="C45" s="48"/>
      <c r="D45" s="19" t="s">
        <v>470</v>
      </c>
      <c r="E45" s="19" t="s">
        <v>472</v>
      </c>
      <c r="F45" s="19" t="s">
        <v>471</v>
      </c>
      <c r="G45" s="19" t="s">
        <v>473</v>
      </c>
      <c r="H45" s="19" t="s">
        <v>474</v>
      </c>
      <c r="I45" s="19" t="s">
        <v>475</v>
      </c>
      <c r="J45" s="19" t="s">
        <v>476</v>
      </c>
      <c r="K45" s="19" t="s">
        <v>477</v>
      </c>
      <c r="L45" s="19" t="s">
        <v>9</v>
      </c>
    </row>
    <row r="46" spans="1:17" ht="15.75" x14ac:dyDescent="0.25">
      <c r="B46" s="49" t="s">
        <v>478</v>
      </c>
      <c r="C46" s="50"/>
      <c r="D46" s="20">
        <f t="shared" ref="D46:L46" si="8">COUNTIF(D4:D41,"&lt;=1")</f>
        <v>0</v>
      </c>
      <c r="E46" s="20">
        <f t="shared" si="8"/>
        <v>0</v>
      </c>
      <c r="F46" s="20">
        <f t="shared" si="8"/>
        <v>1</v>
      </c>
      <c r="G46" s="20">
        <f t="shared" si="8"/>
        <v>0</v>
      </c>
      <c r="H46" s="20">
        <f t="shared" si="8"/>
        <v>0</v>
      </c>
      <c r="I46" s="20">
        <f t="shared" si="8"/>
        <v>0</v>
      </c>
      <c r="J46" s="20">
        <f t="shared" si="8"/>
        <v>0</v>
      </c>
      <c r="K46" s="20">
        <f t="shared" si="8"/>
        <v>0</v>
      </c>
      <c r="L46" s="20">
        <f t="shared" si="8"/>
        <v>0</v>
      </c>
    </row>
    <row r="47" spans="1:17" ht="15.75" x14ac:dyDescent="0.25">
      <c r="B47" s="43" t="s">
        <v>479</v>
      </c>
      <c r="C47" s="44"/>
      <c r="D47" s="20" t="str">
        <f t="shared" ref="D47:L47" si="9">TEXT(COUNTIF(D4:D41,"&lt;5")-D46,"#0")</f>
        <v>21</v>
      </c>
      <c r="E47" s="20" t="str">
        <f t="shared" si="9"/>
        <v>33</v>
      </c>
      <c r="F47" s="20" t="str">
        <f t="shared" si="9"/>
        <v>0</v>
      </c>
      <c r="G47" s="20" t="str">
        <f t="shared" si="9"/>
        <v>0</v>
      </c>
      <c r="H47" s="20" t="str">
        <f t="shared" si="9"/>
        <v>0</v>
      </c>
      <c r="I47" s="20" t="str">
        <f t="shared" si="9"/>
        <v>0</v>
      </c>
      <c r="J47" s="20" t="str">
        <f t="shared" si="9"/>
        <v>14</v>
      </c>
      <c r="K47" s="20" t="str">
        <f t="shared" si="9"/>
        <v>11</v>
      </c>
      <c r="L47" s="20" t="str">
        <f t="shared" si="9"/>
        <v>22</v>
      </c>
    </row>
    <row r="48" spans="1:17" ht="15.75" x14ac:dyDescent="0.25">
      <c r="B48" s="43" t="s">
        <v>480</v>
      </c>
      <c r="C48" s="44"/>
      <c r="D48" s="20" t="str">
        <f t="shared" ref="D48:L48" si="10">TEXT(COUNTIF(D4:D41,"&lt;7")-D46-D47,"#0")</f>
        <v>17</v>
      </c>
      <c r="E48" s="20" t="str">
        <f t="shared" si="10"/>
        <v>3</v>
      </c>
      <c r="F48" s="20" t="str">
        <f t="shared" si="10"/>
        <v>32</v>
      </c>
      <c r="G48" s="20" t="str">
        <f t="shared" si="10"/>
        <v>0</v>
      </c>
      <c r="H48" s="20" t="str">
        <f t="shared" si="10"/>
        <v>0</v>
      </c>
      <c r="I48" s="20" t="str">
        <f t="shared" si="10"/>
        <v>0</v>
      </c>
      <c r="J48" s="20" t="str">
        <f t="shared" si="10"/>
        <v>22</v>
      </c>
      <c r="K48" s="20" t="str">
        <f t="shared" si="10"/>
        <v>24</v>
      </c>
      <c r="L48" s="20" t="str">
        <f t="shared" si="10"/>
        <v>16</v>
      </c>
    </row>
    <row r="49" spans="2:12" ht="15.75" x14ac:dyDescent="0.25">
      <c r="B49" s="43" t="s">
        <v>481</v>
      </c>
      <c r="C49" s="44"/>
      <c r="D49" s="20" t="str">
        <f t="shared" ref="D49:L49" si="11">TEXT(COUNTIF(D4:D41,"&lt;9")-D46-D47-D48,"#0")</f>
        <v>0</v>
      </c>
      <c r="E49" s="20" t="str">
        <f t="shared" si="11"/>
        <v>2</v>
      </c>
      <c r="F49" s="20" t="str">
        <f t="shared" si="11"/>
        <v>5</v>
      </c>
      <c r="G49" s="20" t="str">
        <f t="shared" si="11"/>
        <v>0</v>
      </c>
      <c r="H49" s="20" t="str">
        <f t="shared" si="11"/>
        <v>0</v>
      </c>
      <c r="I49" s="20" t="str">
        <f t="shared" si="11"/>
        <v>0</v>
      </c>
      <c r="J49" s="20" t="str">
        <f t="shared" si="11"/>
        <v>2</v>
      </c>
      <c r="K49" s="20" t="str">
        <f t="shared" si="11"/>
        <v>3</v>
      </c>
      <c r="L49" s="20" t="str">
        <f t="shared" si="11"/>
        <v>0</v>
      </c>
    </row>
    <row r="50" spans="2:12" ht="15.75" x14ac:dyDescent="0.25">
      <c r="B50" s="43" t="s">
        <v>482</v>
      </c>
      <c r="C50" s="44"/>
      <c r="D50" s="20" t="str">
        <f t="shared" ref="D50:L50" si="12">TEXT(COUNTIF(D4:D41,"&gt;=9"),"#0")</f>
        <v>0</v>
      </c>
      <c r="E50" s="20" t="str">
        <f t="shared" si="12"/>
        <v>0</v>
      </c>
      <c r="F50" s="20" t="str">
        <f t="shared" si="12"/>
        <v>0</v>
      </c>
      <c r="G50" s="20" t="str">
        <f t="shared" si="12"/>
        <v>0</v>
      </c>
      <c r="H50" s="20" t="str">
        <f t="shared" si="12"/>
        <v>0</v>
      </c>
      <c r="I50" s="20" t="str">
        <f t="shared" si="12"/>
        <v>0</v>
      </c>
      <c r="J50" s="20" t="str">
        <f t="shared" si="12"/>
        <v>0</v>
      </c>
      <c r="K50" s="20" t="str">
        <f t="shared" si="12"/>
        <v>0</v>
      </c>
      <c r="L50" s="20" t="str">
        <f t="shared" si="12"/>
        <v>0</v>
      </c>
    </row>
    <row r="51" spans="2:12" ht="15.75" x14ac:dyDescent="0.25">
      <c r="B51" s="45" t="s">
        <v>483</v>
      </c>
      <c r="C51" s="46"/>
      <c r="D51" s="21">
        <f>D46+D47+D48+D49+D50</f>
        <v>38</v>
      </c>
      <c r="E51" s="21">
        <f>E46+E47+E48+E49+E50</f>
        <v>38</v>
      </c>
      <c r="F51" s="21">
        <f>F46+F47+F48+F49+F50</f>
        <v>38</v>
      </c>
      <c r="G51" s="21">
        <f t="shared" ref="G51:L51" si="13">G46+G47+G48+G49+G50</f>
        <v>0</v>
      </c>
      <c r="H51" s="21">
        <f t="shared" si="13"/>
        <v>0</v>
      </c>
      <c r="I51" s="21">
        <f t="shared" si="13"/>
        <v>0</v>
      </c>
      <c r="J51" s="21">
        <f t="shared" si="13"/>
        <v>38</v>
      </c>
      <c r="K51" s="21">
        <f t="shared" si="13"/>
        <v>38</v>
      </c>
      <c r="L51" s="21">
        <f t="shared" si="13"/>
        <v>38</v>
      </c>
    </row>
  </sheetData>
  <autoFilter ref="A3:Q43" xr:uid="{00000000-0009-0000-0000-000004000000}"/>
  <mergeCells count="9">
    <mergeCell ref="B49:C49"/>
    <mergeCell ref="B50:C50"/>
    <mergeCell ref="B51:C51"/>
    <mergeCell ref="A42:C42"/>
    <mergeCell ref="A43:C43"/>
    <mergeCell ref="B45:C45"/>
    <mergeCell ref="B46:C46"/>
    <mergeCell ref="B47:C47"/>
    <mergeCell ref="B48:C4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Q49"/>
  <sheetViews>
    <sheetView topLeftCell="A31" workbookViewId="0">
      <selection activeCell="Q42" sqref="Q42"/>
    </sheetView>
  </sheetViews>
  <sheetFormatPr defaultRowHeight="15" x14ac:dyDescent="0.25"/>
  <cols>
    <col min="1" max="1" width="7.140625" customWidth="1"/>
    <col min="2" max="2" width="8.140625" customWidth="1"/>
    <col min="3" max="3" width="27.28515625" style="14" customWidth="1"/>
    <col min="4" max="4" width="10.42578125" bestFit="1" customWidth="1"/>
    <col min="5" max="5" width="12.5703125" bestFit="1" customWidth="1"/>
    <col min="6" max="6" width="9" customWidth="1"/>
    <col min="7" max="9" width="9.140625" hidden="1" customWidth="1"/>
    <col min="12" max="12" width="9.140625" customWidth="1"/>
    <col min="13" max="14" width="9.140625" hidden="1" customWidth="1"/>
    <col min="16" max="16" width="0" hidden="1" customWidth="1"/>
  </cols>
  <sheetData>
    <row r="3" spans="1:17" ht="35.1" customHeight="1" x14ac:dyDescent="0.25">
      <c r="A3" s="4" t="s">
        <v>0</v>
      </c>
      <c r="B3" s="4" t="s">
        <v>468</v>
      </c>
      <c r="C3" s="4" t="s">
        <v>469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</row>
    <row r="4" spans="1:17" s="2" customFormat="1" ht="18" customHeight="1" x14ac:dyDescent="0.25">
      <c r="A4" s="5" t="s">
        <v>10</v>
      </c>
      <c r="B4" s="1" t="str">
        <f>'K12'!B8</f>
        <v>12A5</v>
      </c>
      <c r="C4" s="10" t="str">
        <f>'K12'!C8</f>
        <v>Lê Thị Lan Anh</v>
      </c>
      <c r="D4" s="1">
        <f>'K12'!D8</f>
        <v>6.2</v>
      </c>
      <c r="E4" s="1">
        <f>'K12'!E8</f>
        <v>5.8</v>
      </c>
      <c r="F4" s="1">
        <f>'K12'!F8</f>
        <v>7.5</v>
      </c>
      <c r="G4" s="1"/>
      <c r="H4" s="1"/>
      <c r="I4" s="1"/>
      <c r="J4" s="1">
        <f>'K12'!J8</f>
        <v>4.75</v>
      </c>
      <c r="K4" s="1">
        <f>'K12'!K8</f>
        <v>4.25</v>
      </c>
      <c r="L4" s="1">
        <f>'K12'!L8</f>
        <v>1.75</v>
      </c>
      <c r="M4" s="12"/>
      <c r="N4" s="12"/>
      <c r="O4" s="12">
        <f t="shared" ref="O4:O17" si="0">D4+E4+F4</f>
        <v>19.5</v>
      </c>
      <c r="P4" s="12"/>
      <c r="Q4" s="12">
        <f t="shared" ref="Q4:Q17" si="1">F4+J4+K4</f>
        <v>16.5</v>
      </c>
    </row>
    <row r="5" spans="1:17" s="2" customFormat="1" ht="18" customHeight="1" x14ac:dyDescent="0.25">
      <c r="A5" s="5" t="s">
        <v>13</v>
      </c>
      <c r="B5" s="1" t="str">
        <f>'K12'!B14</f>
        <v>12A5</v>
      </c>
      <c r="C5" s="10" t="str">
        <f>'K12'!C14</f>
        <v>Hồ Thị Phương Anh</v>
      </c>
      <c r="D5" s="1">
        <f>'K12'!D14</f>
        <v>6.6</v>
      </c>
      <c r="E5" s="1">
        <f>'K12'!E14</f>
        <v>4.8</v>
      </c>
      <c r="F5" s="1">
        <f>'K12'!F14</f>
        <v>7</v>
      </c>
      <c r="G5" s="1"/>
      <c r="H5" s="1"/>
      <c r="I5" s="1"/>
      <c r="J5" s="1">
        <f>'K12'!J14</f>
        <v>5.5</v>
      </c>
      <c r="K5" s="1">
        <f>'K12'!K14</f>
        <v>4.25</v>
      </c>
      <c r="L5" s="1">
        <f>'K12'!L14</f>
        <v>6</v>
      </c>
      <c r="M5" s="12"/>
      <c r="N5" s="12"/>
      <c r="O5" s="12">
        <f t="shared" si="0"/>
        <v>18.399999999999999</v>
      </c>
      <c r="P5" s="12"/>
      <c r="Q5" s="12">
        <f t="shared" si="1"/>
        <v>16.75</v>
      </c>
    </row>
    <row r="6" spans="1:17" s="2" customFormat="1" ht="18" customHeight="1" x14ac:dyDescent="0.25">
      <c r="A6" s="5" t="s">
        <v>16</v>
      </c>
      <c r="B6" s="1" t="str">
        <f>'K12'!B24</f>
        <v>12A5</v>
      </c>
      <c r="C6" s="10" t="str">
        <f>'K12'!C24</f>
        <v>Đào Xuân Anh</v>
      </c>
      <c r="D6" s="1">
        <f>'K12'!D24</f>
        <v>4.4000000000000004</v>
      </c>
      <c r="E6" s="1">
        <f>'K12'!E24</f>
        <v>1.8</v>
      </c>
      <c r="F6" s="1">
        <f>'K12'!F24</f>
        <v>7.25</v>
      </c>
      <c r="G6" s="1"/>
      <c r="H6" s="1"/>
      <c r="I6" s="1"/>
      <c r="J6" s="1">
        <f>'K12'!J24</f>
        <v>3.5</v>
      </c>
      <c r="K6" s="1">
        <f>'K12'!K24</f>
        <v>5.5</v>
      </c>
      <c r="L6" s="1">
        <f>'K12'!L24</f>
        <v>5</v>
      </c>
      <c r="M6" s="12"/>
      <c r="N6" s="12"/>
      <c r="O6" s="12">
        <f t="shared" si="0"/>
        <v>13.45</v>
      </c>
      <c r="P6" s="12"/>
      <c r="Q6" s="12">
        <f t="shared" si="1"/>
        <v>16.25</v>
      </c>
    </row>
    <row r="7" spans="1:17" s="2" customFormat="1" ht="18" customHeight="1" x14ac:dyDescent="0.25">
      <c r="A7" s="5" t="s">
        <v>19</v>
      </c>
      <c r="B7" s="1" t="str">
        <f>'K12'!B31</f>
        <v>12A5</v>
      </c>
      <c r="C7" s="10" t="str">
        <f>'K12'!C31</f>
        <v>Nguyễn Thị Ngọc Bích</v>
      </c>
      <c r="D7" s="1">
        <f>'K12'!D31</f>
        <v>6</v>
      </c>
      <c r="E7" s="1">
        <f>'K12'!E31</f>
        <v>4.8</v>
      </c>
      <c r="F7" s="1">
        <f>'K12'!F31</f>
        <v>5</v>
      </c>
      <c r="G7" s="1"/>
      <c r="H7" s="1"/>
      <c r="I7" s="1"/>
      <c r="J7" s="1">
        <f>'K12'!J31</f>
        <v>6.5</v>
      </c>
      <c r="K7" s="1">
        <f>'K12'!K31</f>
        <v>5.5</v>
      </c>
      <c r="L7" s="1">
        <f>'K12'!L31</f>
        <v>3.75</v>
      </c>
      <c r="M7" s="12"/>
      <c r="N7" s="12"/>
      <c r="O7" s="12">
        <f t="shared" si="0"/>
        <v>15.8</v>
      </c>
      <c r="P7" s="12"/>
      <c r="Q7" s="12">
        <f t="shared" si="1"/>
        <v>17</v>
      </c>
    </row>
    <row r="8" spans="1:17" s="2" customFormat="1" ht="18" customHeight="1" x14ac:dyDescent="0.25">
      <c r="A8" s="5" t="s">
        <v>22</v>
      </c>
      <c r="B8" s="1" t="str">
        <f>'K12'!B35</f>
        <v>12A5</v>
      </c>
      <c r="C8" s="10" t="str">
        <f>'K12'!C35</f>
        <v>Nguyễn Thị Bình</v>
      </c>
      <c r="D8" s="1">
        <f>'K12'!D35</f>
        <v>2.4</v>
      </c>
      <c r="E8" s="1">
        <f>'K12'!E35</f>
        <v>3</v>
      </c>
      <c r="F8" s="1">
        <f>'K12'!F35</f>
        <v>6.5</v>
      </c>
      <c r="G8" s="1"/>
      <c r="H8" s="1"/>
      <c r="I8" s="1"/>
      <c r="J8" s="1">
        <f>'K12'!J35</f>
        <v>5.25</v>
      </c>
      <c r="K8" s="1">
        <f>'K12'!K35</f>
        <v>5.5</v>
      </c>
      <c r="L8" s="1">
        <f>'K12'!L35</f>
        <v>3.5</v>
      </c>
      <c r="M8" s="12"/>
      <c r="N8" s="12"/>
      <c r="O8" s="12">
        <f t="shared" si="0"/>
        <v>11.9</v>
      </c>
      <c r="P8" s="12"/>
      <c r="Q8" s="12">
        <f t="shared" si="1"/>
        <v>17.25</v>
      </c>
    </row>
    <row r="9" spans="1:17" s="2" customFormat="1" ht="18" customHeight="1" x14ac:dyDescent="0.25">
      <c r="A9" s="5" t="s">
        <v>25</v>
      </c>
      <c r="B9" s="1" t="str">
        <f>'K12'!B40</f>
        <v>12A5</v>
      </c>
      <c r="C9" s="10" t="str">
        <f>'K12'!C40</f>
        <v>Lê Thị Kim Cương</v>
      </c>
      <c r="D9" s="1">
        <f>'K12'!D40</f>
        <v>3.2</v>
      </c>
      <c r="E9" s="1">
        <f>'K12'!E40</f>
        <v>4.5999999999999996</v>
      </c>
      <c r="F9" s="1">
        <f>'K12'!F40</f>
        <v>6</v>
      </c>
      <c r="G9" s="1"/>
      <c r="H9" s="1"/>
      <c r="I9" s="1"/>
      <c r="J9" s="1">
        <f>'K12'!J40</f>
        <v>5</v>
      </c>
      <c r="K9" s="1">
        <f>'K12'!K40</f>
        <v>7</v>
      </c>
      <c r="L9" s="1">
        <f>'K12'!L40</f>
        <v>5.25</v>
      </c>
      <c r="M9" s="12"/>
      <c r="N9" s="12"/>
      <c r="O9" s="12">
        <f t="shared" si="0"/>
        <v>13.8</v>
      </c>
      <c r="P9" s="12"/>
      <c r="Q9" s="12">
        <f t="shared" si="1"/>
        <v>18</v>
      </c>
    </row>
    <row r="10" spans="1:17" s="2" customFormat="1" ht="18" customHeight="1" x14ac:dyDescent="0.25">
      <c r="A10" s="5" t="s">
        <v>27</v>
      </c>
      <c r="B10" s="1" t="str">
        <f>'K12'!B42</f>
        <v>12A5</v>
      </c>
      <c r="C10" s="10" t="str">
        <f>'K12'!C42</f>
        <v>Đào Thị Thanh Dung</v>
      </c>
      <c r="D10" s="1">
        <f>'K12'!D42</f>
        <v>3.8</v>
      </c>
      <c r="E10" s="1">
        <f>'K12'!E42</f>
        <v>3.2</v>
      </c>
      <c r="F10" s="1">
        <f>'K12'!F42</f>
        <v>5.5</v>
      </c>
      <c r="G10" s="1"/>
      <c r="H10" s="1"/>
      <c r="I10" s="1"/>
      <c r="J10" s="1">
        <f>'K12'!J42</f>
        <v>5</v>
      </c>
      <c r="K10" s="1">
        <f>'K12'!K42</f>
        <v>6.25</v>
      </c>
      <c r="L10" s="1">
        <f>'K12'!L42</f>
        <v>4.75</v>
      </c>
      <c r="M10" s="12"/>
      <c r="N10" s="12"/>
      <c r="O10" s="12">
        <f t="shared" si="0"/>
        <v>12.5</v>
      </c>
      <c r="P10" s="12"/>
      <c r="Q10" s="12">
        <f t="shared" si="1"/>
        <v>16.75</v>
      </c>
    </row>
    <row r="11" spans="1:17" s="2" customFormat="1" ht="18" customHeight="1" x14ac:dyDescent="0.25">
      <c r="A11" s="5" t="s">
        <v>29</v>
      </c>
      <c r="B11" s="1" t="str">
        <f>'K12'!B43</f>
        <v>12A5</v>
      </c>
      <c r="C11" s="10" t="str">
        <f>'K12'!C43</f>
        <v>Đỗ Thị Dung</v>
      </c>
      <c r="D11" s="1">
        <f>'K12'!D43</f>
        <v>4.5999999999999996</v>
      </c>
      <c r="E11" s="1">
        <f>'K12'!E43</f>
        <v>5</v>
      </c>
      <c r="F11" s="1">
        <f>'K12'!F43</f>
        <v>6.25</v>
      </c>
      <c r="G11" s="1"/>
      <c r="H11" s="1"/>
      <c r="I11" s="1"/>
      <c r="J11" s="1">
        <f>'K12'!J43</f>
        <v>4</v>
      </c>
      <c r="K11" s="1">
        <f>'K12'!K43</f>
        <v>5.5</v>
      </c>
      <c r="L11" s="1">
        <f>'K12'!L43</f>
        <v>4.75</v>
      </c>
      <c r="M11" s="12"/>
      <c r="N11" s="12"/>
      <c r="O11" s="12">
        <f t="shared" si="0"/>
        <v>15.85</v>
      </c>
      <c r="P11" s="12"/>
      <c r="Q11" s="12">
        <f t="shared" si="1"/>
        <v>15.75</v>
      </c>
    </row>
    <row r="12" spans="1:17" s="2" customFormat="1" ht="18" customHeight="1" x14ac:dyDescent="0.25">
      <c r="A12" s="5" t="s">
        <v>31</v>
      </c>
      <c r="B12" s="1" t="str">
        <f>'K12'!B45</f>
        <v>12A5</v>
      </c>
      <c r="C12" s="10" t="str">
        <f>'K12'!C45</f>
        <v>Nguyễn Quang Dương</v>
      </c>
      <c r="D12" s="1">
        <f>'K12'!D45</f>
        <v>5.4</v>
      </c>
      <c r="E12" s="1">
        <f>'K12'!E45</f>
        <v>2.4</v>
      </c>
      <c r="F12" s="1">
        <f>'K12'!F45</f>
        <v>6.25</v>
      </c>
      <c r="G12" s="1"/>
      <c r="H12" s="1"/>
      <c r="I12" s="1"/>
      <c r="J12" s="1">
        <f>'K12'!J45</f>
        <v>4</v>
      </c>
      <c r="K12" s="1">
        <f>'K12'!K45</f>
        <v>5.5</v>
      </c>
      <c r="L12" s="1">
        <f>'K12'!L45</f>
        <v>4.75</v>
      </c>
      <c r="M12" s="12"/>
      <c r="N12" s="12"/>
      <c r="O12" s="12">
        <f t="shared" si="0"/>
        <v>14.05</v>
      </c>
      <c r="P12" s="12"/>
      <c r="Q12" s="12">
        <f t="shared" si="1"/>
        <v>15.75</v>
      </c>
    </row>
    <row r="13" spans="1:17" s="2" customFormat="1" ht="18" customHeight="1" x14ac:dyDescent="0.25">
      <c r="A13" s="5" t="s">
        <v>33</v>
      </c>
      <c r="B13" s="1" t="str">
        <f>'K12'!B51</f>
        <v>12A5</v>
      </c>
      <c r="C13" s="10" t="str">
        <f>'K12'!C51</f>
        <v>Trần Văn Dương</v>
      </c>
      <c r="D13" s="1">
        <f>'K12'!D51</f>
        <v>5</v>
      </c>
      <c r="E13" s="1">
        <f>'K12'!E51</f>
        <v>3.8</v>
      </c>
      <c r="F13" s="1">
        <f>'K12'!F51</f>
        <v>5.75</v>
      </c>
      <c r="G13" s="1"/>
      <c r="H13" s="1"/>
      <c r="I13" s="1"/>
      <c r="J13" s="1">
        <f>'K12'!J51</f>
        <v>5</v>
      </c>
      <c r="K13" s="1">
        <f>'K12'!K51</f>
        <v>5</v>
      </c>
      <c r="L13" s="1">
        <f>'K12'!L51</f>
        <v>5.25</v>
      </c>
      <c r="M13" s="12"/>
      <c r="N13" s="12"/>
      <c r="O13" s="12">
        <f t="shared" si="0"/>
        <v>14.55</v>
      </c>
      <c r="P13" s="12"/>
      <c r="Q13" s="12">
        <f t="shared" si="1"/>
        <v>15.75</v>
      </c>
    </row>
    <row r="14" spans="1:17" s="2" customFormat="1" ht="18" customHeight="1" x14ac:dyDescent="0.25">
      <c r="A14" s="5" t="s">
        <v>35</v>
      </c>
      <c r="B14" s="1" t="str">
        <f>'K12'!B55</f>
        <v>12A5</v>
      </c>
      <c r="C14" s="10" t="str">
        <f>'K12'!C55</f>
        <v>Nguyễn Văn Đạt</v>
      </c>
      <c r="D14" s="1">
        <f>'K12'!D55</f>
        <v>7.2</v>
      </c>
      <c r="E14" s="1">
        <f>'K12'!E55</f>
        <v>4.2</v>
      </c>
      <c r="F14" s="1">
        <f>'K12'!F55</f>
        <v>6.75</v>
      </c>
      <c r="G14" s="1"/>
      <c r="H14" s="1"/>
      <c r="I14" s="1"/>
      <c r="J14" s="1">
        <f>'K12'!J55</f>
        <v>4.5</v>
      </c>
      <c r="K14" s="1">
        <f>'K12'!K55</f>
        <v>5.5</v>
      </c>
      <c r="L14" s="1">
        <f>'K12'!L55</f>
        <v>3</v>
      </c>
      <c r="M14" s="12"/>
      <c r="N14" s="12"/>
      <c r="O14" s="12">
        <f t="shared" si="0"/>
        <v>18.149999999999999</v>
      </c>
      <c r="P14" s="12"/>
      <c r="Q14" s="12">
        <f t="shared" si="1"/>
        <v>16.75</v>
      </c>
    </row>
    <row r="15" spans="1:17" s="2" customFormat="1" ht="18" customHeight="1" x14ac:dyDescent="0.25">
      <c r="A15" s="5" t="s">
        <v>37</v>
      </c>
      <c r="B15" s="1" t="str">
        <f>'K12'!B56</f>
        <v>12A5</v>
      </c>
      <c r="C15" s="10" t="str">
        <f>'K12'!C56</f>
        <v>Nguyễn Văn Đạt</v>
      </c>
      <c r="D15" s="1">
        <f>'K12'!D56</f>
        <v>5.2</v>
      </c>
      <c r="E15" s="1">
        <f>'K12'!E56</f>
        <v>4.5999999999999996</v>
      </c>
      <c r="F15" s="1">
        <f>'K12'!F56</f>
        <v>6.5</v>
      </c>
      <c r="G15" s="1"/>
      <c r="H15" s="1"/>
      <c r="I15" s="1"/>
      <c r="J15" s="1">
        <f>'K12'!J56</f>
        <v>5.5</v>
      </c>
      <c r="K15" s="1">
        <f>'K12'!K56</f>
        <v>6</v>
      </c>
      <c r="L15" s="1">
        <f>'K12'!L56</f>
        <v>5</v>
      </c>
      <c r="M15" s="12"/>
      <c r="N15" s="12"/>
      <c r="O15" s="12">
        <f t="shared" si="0"/>
        <v>16.3</v>
      </c>
      <c r="P15" s="12"/>
      <c r="Q15" s="12">
        <f t="shared" si="1"/>
        <v>18</v>
      </c>
    </row>
    <row r="16" spans="1:17" s="2" customFormat="1" ht="18" customHeight="1" x14ac:dyDescent="0.25">
      <c r="A16" s="5" t="s">
        <v>39</v>
      </c>
      <c r="B16" s="1" t="str">
        <f>'K12'!B65</f>
        <v>12A5</v>
      </c>
      <c r="C16" s="10" t="str">
        <f>'K12'!C65</f>
        <v>Đậu Thị Gấm</v>
      </c>
      <c r="D16" s="1">
        <f>'K12'!D65</f>
        <v>5.2</v>
      </c>
      <c r="E16" s="1">
        <f>'K12'!E65</f>
        <v>3.8</v>
      </c>
      <c r="F16" s="1">
        <f>'K12'!F65</f>
        <v>8</v>
      </c>
      <c r="G16" s="1"/>
      <c r="H16" s="1"/>
      <c r="I16" s="1"/>
      <c r="J16" s="1">
        <f>'K12'!J65</f>
        <v>5.75</v>
      </c>
      <c r="K16" s="1">
        <f>'K12'!K65</f>
        <v>5.25</v>
      </c>
      <c r="L16" s="1">
        <f>'K12'!L65</f>
        <v>6.25</v>
      </c>
      <c r="M16" s="12"/>
      <c r="N16" s="12"/>
      <c r="O16" s="12">
        <f t="shared" si="0"/>
        <v>17</v>
      </c>
      <c r="P16" s="12"/>
      <c r="Q16" s="12">
        <f t="shared" si="1"/>
        <v>19</v>
      </c>
    </row>
    <row r="17" spans="1:17" s="2" customFormat="1" ht="18" customHeight="1" x14ac:dyDescent="0.25">
      <c r="A17" s="5" t="s">
        <v>41</v>
      </c>
      <c r="B17" s="1" t="str">
        <f>'K12'!B68</f>
        <v>12A5</v>
      </c>
      <c r="C17" s="10" t="str">
        <f>'K12'!C68</f>
        <v>Phạm Văn Hải</v>
      </c>
      <c r="D17" s="1">
        <f>'K12'!D68</f>
        <v>6.2</v>
      </c>
      <c r="E17" s="1">
        <f>'K12'!E68</f>
        <v>5.4</v>
      </c>
      <c r="F17" s="1">
        <f>'K12'!F68</f>
        <v>7</v>
      </c>
      <c r="G17" s="1"/>
      <c r="H17" s="1"/>
      <c r="I17" s="1"/>
      <c r="J17" s="1">
        <f>'K12'!J68</f>
        <v>5.25</v>
      </c>
      <c r="K17" s="1">
        <f>'K12'!K68</f>
        <v>6</v>
      </c>
      <c r="L17" s="1">
        <f>'K12'!L68</f>
        <v>5</v>
      </c>
      <c r="M17" s="12"/>
      <c r="N17" s="12"/>
      <c r="O17" s="12">
        <f t="shared" si="0"/>
        <v>18.600000000000001</v>
      </c>
      <c r="P17" s="12"/>
      <c r="Q17" s="12">
        <f t="shared" si="1"/>
        <v>18.25</v>
      </c>
    </row>
    <row r="18" spans="1:17" s="2" customFormat="1" ht="18" customHeight="1" x14ac:dyDescent="0.25">
      <c r="A18" s="5" t="s">
        <v>43</v>
      </c>
      <c r="B18" s="1" t="str">
        <f>'K12'!B75</f>
        <v>12A5</v>
      </c>
      <c r="C18" s="10" t="str">
        <f>'K12'!C75</f>
        <v>Trần Văn Hiệp</v>
      </c>
      <c r="D18" s="1">
        <f>'K12'!D75</f>
        <v>5.6</v>
      </c>
      <c r="E18" s="1">
        <f>'K12'!E75</f>
        <v>5.2</v>
      </c>
      <c r="F18" s="1">
        <f>'K12'!F75</f>
        <v>6.25</v>
      </c>
      <c r="G18" s="1"/>
      <c r="H18" s="1"/>
      <c r="I18" s="1"/>
      <c r="J18" s="1">
        <f>'K12'!J75</f>
        <v>4.25</v>
      </c>
      <c r="K18" s="1">
        <f>'K12'!K75</f>
        <v>3.5</v>
      </c>
      <c r="L18" s="1">
        <f>'K12'!L75</f>
        <v>4.25</v>
      </c>
      <c r="M18" s="12"/>
      <c r="N18" s="12"/>
      <c r="O18" s="12">
        <f t="shared" ref="O18:O25" si="2">D18+E18+F18</f>
        <v>17.05</v>
      </c>
      <c r="P18" s="12"/>
      <c r="Q18" s="12">
        <f t="shared" ref="Q18:Q25" si="3">F18+J18+K18</f>
        <v>14</v>
      </c>
    </row>
    <row r="19" spans="1:17" s="2" customFormat="1" ht="18" customHeight="1" x14ac:dyDescent="0.25">
      <c r="A19" s="5" t="s">
        <v>45</v>
      </c>
      <c r="B19" s="1" t="str">
        <f>'K12'!B79</f>
        <v>12A5</v>
      </c>
      <c r="C19" s="10" t="str">
        <f>'K12'!C79</f>
        <v>Lê Thị Hoài</v>
      </c>
      <c r="D19" s="1">
        <f>'K12'!D79</f>
        <v>2.4</v>
      </c>
      <c r="E19" s="1">
        <f>'K12'!E79</f>
        <v>2.8</v>
      </c>
      <c r="F19" s="1">
        <f>'K12'!F79</f>
        <v>6.5</v>
      </c>
      <c r="G19" s="1"/>
      <c r="H19" s="1"/>
      <c r="I19" s="1"/>
      <c r="J19" s="1">
        <f>'K12'!J79</f>
        <v>2.75</v>
      </c>
      <c r="K19" s="1">
        <f>'K12'!K79</f>
        <v>4.5</v>
      </c>
      <c r="L19" s="1">
        <f>'K12'!L79</f>
        <v>3.75</v>
      </c>
      <c r="M19" s="12"/>
      <c r="N19" s="12"/>
      <c r="O19" s="12">
        <f t="shared" si="2"/>
        <v>11.7</v>
      </c>
      <c r="P19" s="12"/>
      <c r="Q19" s="12">
        <f t="shared" si="3"/>
        <v>13.75</v>
      </c>
    </row>
    <row r="20" spans="1:17" s="2" customFormat="1" ht="18" customHeight="1" x14ac:dyDescent="0.25">
      <c r="A20" s="5" t="s">
        <v>47</v>
      </c>
      <c r="B20" s="1" t="str">
        <f>'K12'!B83</f>
        <v>12A5</v>
      </c>
      <c r="C20" s="10" t="str">
        <f>'K12'!C83</f>
        <v>Cao Thị Hồng</v>
      </c>
      <c r="D20" s="1">
        <f>'K12'!D83</f>
        <v>4</v>
      </c>
      <c r="E20" s="1">
        <f>'K12'!E83</f>
        <v>4</v>
      </c>
      <c r="F20" s="1">
        <f>'K12'!F83</f>
        <v>6.75</v>
      </c>
      <c r="G20" s="1"/>
      <c r="H20" s="1"/>
      <c r="I20" s="1"/>
      <c r="J20" s="1">
        <f>'K12'!J83</f>
        <v>3.75</v>
      </c>
      <c r="K20" s="1">
        <f>'K12'!K83</f>
        <v>5.5</v>
      </c>
      <c r="L20" s="1">
        <f>'K12'!L83</f>
        <v>3.5</v>
      </c>
      <c r="M20" s="12"/>
      <c r="N20" s="12"/>
      <c r="O20" s="12">
        <f t="shared" si="2"/>
        <v>14.75</v>
      </c>
      <c r="P20" s="12"/>
      <c r="Q20" s="12">
        <f t="shared" si="3"/>
        <v>16</v>
      </c>
    </row>
    <row r="21" spans="1:17" s="2" customFormat="1" ht="18" customHeight="1" x14ac:dyDescent="0.25">
      <c r="A21" s="5" t="s">
        <v>49</v>
      </c>
      <c r="B21" s="1" t="str">
        <f>'K12'!B94</f>
        <v>12A5</v>
      </c>
      <c r="C21" s="10" t="str">
        <f>'K12'!C94</f>
        <v>Nghiêm Thị Huyền</v>
      </c>
      <c r="D21" s="1">
        <f>'K12'!D94</f>
        <v>3.6</v>
      </c>
      <c r="E21" s="1">
        <f>'K12'!E94</f>
        <v>4.4000000000000004</v>
      </c>
      <c r="F21" s="1">
        <f>'K12'!F94</f>
        <v>6.25</v>
      </c>
      <c r="G21" s="1"/>
      <c r="H21" s="1"/>
      <c r="I21" s="1"/>
      <c r="J21" s="1">
        <f>'K12'!J94</f>
        <v>4.25</v>
      </c>
      <c r="K21" s="1">
        <f>'K12'!K94</f>
        <v>6.5</v>
      </c>
      <c r="L21" s="1">
        <f>'K12'!L94</f>
        <v>4.5</v>
      </c>
      <c r="M21" s="12"/>
      <c r="N21" s="12"/>
      <c r="O21" s="12">
        <f t="shared" si="2"/>
        <v>14.25</v>
      </c>
      <c r="P21" s="12"/>
      <c r="Q21" s="12">
        <f t="shared" si="3"/>
        <v>17</v>
      </c>
    </row>
    <row r="22" spans="1:17" s="2" customFormat="1" ht="18" customHeight="1" x14ac:dyDescent="0.25">
      <c r="A22" s="5" t="s">
        <v>51</v>
      </c>
      <c r="B22" s="1" t="str">
        <f>'K12'!B102</f>
        <v>12A5</v>
      </c>
      <c r="C22" s="10" t="str">
        <f>'K12'!C102</f>
        <v>Trần Thị Minh Khuê</v>
      </c>
      <c r="D22" s="1">
        <f>'K12'!D102</f>
        <v>4.4000000000000004</v>
      </c>
      <c r="E22" s="1">
        <f>'K12'!E102</f>
        <v>4.2</v>
      </c>
      <c r="F22" s="1">
        <f>'K12'!F102</f>
        <v>6.5</v>
      </c>
      <c r="G22" s="1"/>
      <c r="H22" s="1"/>
      <c r="I22" s="1"/>
      <c r="J22" s="1">
        <f>'K12'!J102</f>
        <v>3.5</v>
      </c>
      <c r="K22" s="1">
        <f>'K12'!K102</f>
        <v>5.75</v>
      </c>
      <c r="L22" s="1">
        <f>'K12'!L102</f>
        <v>5</v>
      </c>
      <c r="M22" s="12"/>
      <c r="N22" s="12"/>
      <c r="O22" s="12">
        <f t="shared" si="2"/>
        <v>15.100000000000001</v>
      </c>
      <c r="P22" s="12"/>
      <c r="Q22" s="12">
        <f t="shared" si="3"/>
        <v>15.75</v>
      </c>
    </row>
    <row r="23" spans="1:17" s="2" customFormat="1" ht="18" customHeight="1" x14ac:dyDescent="0.25">
      <c r="A23" s="5" t="s">
        <v>53</v>
      </c>
      <c r="B23" s="1" t="str">
        <f>'K12'!B121</f>
        <v>12A5</v>
      </c>
      <c r="C23" s="10" t="str">
        <f>'K12'!C121</f>
        <v>Nguyễn Đức Mạnh</v>
      </c>
      <c r="D23" s="1">
        <f>'K12'!D121</f>
        <v>5.6</v>
      </c>
      <c r="E23" s="1">
        <f>'K12'!E121</f>
        <v>4.4000000000000004</v>
      </c>
      <c r="F23" s="1">
        <f>'K12'!F121</f>
        <v>6.5</v>
      </c>
      <c r="G23" s="1"/>
      <c r="H23" s="1"/>
      <c r="I23" s="1"/>
      <c r="J23" s="1">
        <f>'K12'!J121</f>
        <v>5</v>
      </c>
      <c r="K23" s="1">
        <f>'K12'!K121</f>
        <v>5.25</v>
      </c>
      <c r="L23" s="1">
        <f>'K12'!L121</f>
        <v>4.25</v>
      </c>
      <c r="M23" s="12"/>
      <c r="N23" s="12"/>
      <c r="O23" s="12">
        <f t="shared" si="2"/>
        <v>16.5</v>
      </c>
      <c r="P23" s="12"/>
      <c r="Q23" s="12">
        <f t="shared" si="3"/>
        <v>16.75</v>
      </c>
    </row>
    <row r="24" spans="1:17" s="2" customFormat="1" ht="18" customHeight="1" x14ac:dyDescent="0.25">
      <c r="A24" s="5" t="s">
        <v>54</v>
      </c>
      <c r="B24" s="1" t="str">
        <f>'K12'!B126</f>
        <v>12A5</v>
      </c>
      <c r="C24" s="10" t="str">
        <f>'K12'!C126</f>
        <v>Nguyễn Nhật Minh</v>
      </c>
      <c r="D24" s="1">
        <f>'K12'!D126</f>
        <v>3.4</v>
      </c>
      <c r="E24" s="1">
        <f>'K12'!E126</f>
        <v>3</v>
      </c>
      <c r="F24" s="1">
        <f>'K12'!F126</f>
        <v>6.5</v>
      </c>
      <c r="G24" s="1"/>
      <c r="H24" s="1"/>
      <c r="I24" s="1"/>
      <c r="J24" s="1">
        <f>'K12'!J126</f>
        <v>5.5</v>
      </c>
      <c r="K24" s="1">
        <f>'K12'!K126</f>
        <v>4.5</v>
      </c>
      <c r="L24" s="1">
        <f>'K12'!L126</f>
        <v>5</v>
      </c>
      <c r="M24" s="12"/>
      <c r="N24" s="12"/>
      <c r="O24" s="12">
        <f t="shared" si="2"/>
        <v>12.9</v>
      </c>
      <c r="P24" s="12"/>
      <c r="Q24" s="12">
        <f t="shared" si="3"/>
        <v>16.5</v>
      </c>
    </row>
    <row r="25" spans="1:17" s="2" customFormat="1" ht="18" customHeight="1" x14ac:dyDescent="0.25">
      <c r="A25" s="5" t="s">
        <v>56</v>
      </c>
      <c r="B25" s="1" t="str">
        <f>'K12'!B131</f>
        <v>12A5</v>
      </c>
      <c r="C25" s="10" t="str">
        <f>'K12'!C131</f>
        <v>Mai Hoàng Nam</v>
      </c>
      <c r="D25" s="1">
        <f>'K12'!D131</f>
        <v>4</v>
      </c>
      <c r="E25" s="1">
        <f>'K12'!E131</f>
        <v>3.2</v>
      </c>
      <c r="F25" s="1">
        <f>'K12'!F131</f>
        <v>5.5</v>
      </c>
      <c r="G25" s="1"/>
      <c r="H25" s="1"/>
      <c r="I25" s="1"/>
      <c r="J25" s="1">
        <f>'K12'!J131</f>
        <v>3.75</v>
      </c>
      <c r="K25" s="1">
        <f>'K12'!K131</f>
        <v>5.25</v>
      </c>
      <c r="L25" s="1">
        <f>'K12'!L131</f>
        <v>4.5</v>
      </c>
      <c r="M25" s="12"/>
      <c r="N25" s="12"/>
      <c r="O25" s="12">
        <f t="shared" si="2"/>
        <v>12.7</v>
      </c>
      <c r="P25" s="12"/>
      <c r="Q25" s="12">
        <f t="shared" si="3"/>
        <v>14.5</v>
      </c>
    </row>
    <row r="26" spans="1:17" s="2" customFormat="1" ht="18" customHeight="1" x14ac:dyDescent="0.25">
      <c r="A26" s="5" t="s">
        <v>58</v>
      </c>
      <c r="B26" s="1" t="str">
        <f>'K12'!B148</f>
        <v>12A5</v>
      </c>
      <c r="C26" s="10" t="str">
        <f>'K12'!C148</f>
        <v>Đào Thị Nguyệt</v>
      </c>
      <c r="D26" s="1">
        <f>'K12'!D148</f>
        <v>3.6</v>
      </c>
      <c r="E26" s="1">
        <f>'K12'!E148</f>
        <v>3.8</v>
      </c>
      <c r="F26" s="1">
        <f>'K12'!F148</f>
        <v>6</v>
      </c>
      <c r="G26" s="1"/>
      <c r="H26" s="1"/>
      <c r="I26" s="1"/>
      <c r="J26" s="1">
        <f>'K12'!J148</f>
        <v>4</v>
      </c>
      <c r="K26" s="1">
        <f>'K12'!K148</f>
        <v>5.25</v>
      </c>
      <c r="L26" s="1">
        <f>'K12'!L148</f>
        <v>5</v>
      </c>
      <c r="M26" s="12"/>
      <c r="N26" s="12"/>
      <c r="O26" s="12">
        <f t="shared" ref="O26:O37" si="4">D26+E26+F26</f>
        <v>13.4</v>
      </c>
      <c r="P26" s="12"/>
      <c r="Q26" s="12">
        <f t="shared" ref="Q26:Q37" si="5">F26+J26+K26</f>
        <v>15.25</v>
      </c>
    </row>
    <row r="27" spans="1:17" s="2" customFormat="1" ht="18" customHeight="1" x14ac:dyDescent="0.25">
      <c r="A27" s="5" t="s">
        <v>61</v>
      </c>
      <c r="B27" s="1" t="str">
        <f>'K12'!B150</f>
        <v>12A5</v>
      </c>
      <c r="C27" s="10" t="str">
        <f>'K12'!C150</f>
        <v>Nguyễn Thị Kiều Nhi</v>
      </c>
      <c r="D27" s="1">
        <f>'K12'!D150</f>
        <v>4.2</v>
      </c>
      <c r="E27" s="1">
        <f>'K12'!E150</f>
        <v>2.8</v>
      </c>
      <c r="F27" s="1">
        <f>'K12'!F150</f>
        <v>6.5</v>
      </c>
      <c r="G27" s="1"/>
      <c r="H27" s="1"/>
      <c r="I27" s="1"/>
      <c r="J27" s="1">
        <f>'K12'!J150</f>
        <v>5.75</v>
      </c>
      <c r="K27" s="1">
        <f>'K12'!K150</f>
        <v>5</v>
      </c>
      <c r="L27" s="1">
        <f>'K12'!L150</f>
        <v>4.25</v>
      </c>
      <c r="M27" s="12"/>
      <c r="N27" s="12"/>
      <c r="O27" s="12">
        <f t="shared" si="4"/>
        <v>13.5</v>
      </c>
      <c r="P27" s="12"/>
      <c r="Q27" s="12">
        <f t="shared" si="5"/>
        <v>17.25</v>
      </c>
    </row>
    <row r="28" spans="1:17" s="2" customFormat="1" ht="18" customHeight="1" x14ac:dyDescent="0.25">
      <c r="A28" s="5" t="s">
        <v>63</v>
      </c>
      <c r="B28" s="1" t="str">
        <f>'K12'!B157</f>
        <v>12A5</v>
      </c>
      <c r="C28" s="10" t="str">
        <f>'K12'!C157</f>
        <v>Nguyễn Thị Hồng Nhung</v>
      </c>
      <c r="D28" s="1">
        <f>'K12'!D157</f>
        <v>4.5999999999999996</v>
      </c>
      <c r="E28" s="1">
        <f>'K12'!E157</f>
        <v>3.4</v>
      </c>
      <c r="F28" s="1">
        <f>'K12'!F157</f>
        <v>6.25</v>
      </c>
      <c r="G28" s="1"/>
      <c r="H28" s="1"/>
      <c r="I28" s="1"/>
      <c r="J28" s="1">
        <f>'K12'!J157</f>
        <v>7.5</v>
      </c>
      <c r="K28" s="1">
        <f>'K12'!K157</f>
        <v>5</v>
      </c>
      <c r="L28" s="1">
        <f>'K12'!L157</f>
        <v>5</v>
      </c>
      <c r="M28" s="12"/>
      <c r="N28" s="12"/>
      <c r="O28" s="12">
        <f t="shared" si="4"/>
        <v>14.25</v>
      </c>
      <c r="P28" s="12"/>
      <c r="Q28" s="12">
        <f t="shared" si="5"/>
        <v>18.75</v>
      </c>
    </row>
    <row r="29" spans="1:17" s="2" customFormat="1" ht="18" customHeight="1" x14ac:dyDescent="0.25">
      <c r="A29" s="5" t="s">
        <v>65</v>
      </c>
      <c r="B29" s="1" t="str">
        <f>'K12'!B158</f>
        <v>12A5</v>
      </c>
      <c r="C29" s="10" t="str">
        <f>'K12'!C158</f>
        <v>Đậu Thị Nhung</v>
      </c>
      <c r="D29" s="1">
        <f>'K12'!D158</f>
        <v>4</v>
      </c>
      <c r="E29" s="1">
        <f>'K12'!E158</f>
        <v>3</v>
      </c>
      <c r="F29" s="1">
        <f>'K12'!F158</f>
        <v>6.25</v>
      </c>
      <c r="G29" s="1"/>
      <c r="H29" s="1"/>
      <c r="I29" s="1"/>
      <c r="J29" s="1">
        <f>'K12'!J158</f>
        <v>5.5</v>
      </c>
      <c r="K29" s="1">
        <f>'K12'!K158</f>
        <v>6.75</v>
      </c>
      <c r="L29" s="1">
        <f>'K12'!L158</f>
        <v>5.25</v>
      </c>
      <c r="M29" s="12"/>
      <c r="N29" s="12"/>
      <c r="O29" s="12">
        <f t="shared" si="4"/>
        <v>13.25</v>
      </c>
      <c r="P29" s="12"/>
      <c r="Q29" s="12">
        <f t="shared" si="5"/>
        <v>18.5</v>
      </c>
    </row>
    <row r="30" spans="1:17" s="2" customFormat="1" ht="18" customHeight="1" x14ac:dyDescent="0.25">
      <c r="A30" s="5" t="s">
        <v>67</v>
      </c>
      <c r="B30" s="1" t="str">
        <f>'K12'!B172</f>
        <v>12A5</v>
      </c>
      <c r="C30" s="10" t="str">
        <f>'K12'!C172</f>
        <v>Lê Xuân Quang</v>
      </c>
      <c r="D30" s="1">
        <f>'K12'!D172</f>
        <v>5.2</v>
      </c>
      <c r="E30" s="1">
        <f>'K12'!E172</f>
        <v>4.5999999999999996</v>
      </c>
      <c r="F30" s="1">
        <f>'K12'!F172</f>
        <v>6.5</v>
      </c>
      <c r="G30" s="1"/>
      <c r="H30" s="1"/>
      <c r="I30" s="1"/>
      <c r="J30" s="1">
        <f>'K12'!J172</f>
        <v>5.75</v>
      </c>
      <c r="K30" s="1">
        <f>'K12'!K172</f>
        <v>6.75</v>
      </c>
      <c r="L30" s="1">
        <f>'K12'!L172</f>
        <v>5</v>
      </c>
      <c r="M30" s="12"/>
      <c r="N30" s="12"/>
      <c r="O30" s="12">
        <f t="shared" si="4"/>
        <v>16.3</v>
      </c>
      <c r="P30" s="12"/>
      <c r="Q30" s="12">
        <f t="shared" si="5"/>
        <v>19</v>
      </c>
    </row>
    <row r="31" spans="1:17" s="2" customFormat="1" ht="18" customHeight="1" x14ac:dyDescent="0.25">
      <c r="A31" s="5" t="s">
        <v>69</v>
      </c>
      <c r="B31" s="1" t="str">
        <f>'K12'!B175</f>
        <v>12A5</v>
      </c>
      <c r="C31" s="10" t="str">
        <f>'K12'!C175</f>
        <v>Nghiêm Văn Anh Quốc</v>
      </c>
      <c r="D31" s="1">
        <f>'K12'!D175</f>
        <v>6</v>
      </c>
      <c r="E31" s="1">
        <f>'K12'!E175</f>
        <v>5</v>
      </c>
      <c r="F31" s="1">
        <f>'K12'!F175</f>
        <v>6</v>
      </c>
      <c r="G31" s="1"/>
      <c r="H31" s="1"/>
      <c r="I31" s="1"/>
      <c r="J31" s="1">
        <f>'K12'!J175</f>
        <v>4.5</v>
      </c>
      <c r="K31" s="1">
        <f>'K12'!K175</f>
        <v>6.5</v>
      </c>
      <c r="L31" s="1">
        <f>'K12'!L175</f>
        <v>5.5</v>
      </c>
      <c r="M31" s="12"/>
      <c r="N31" s="12"/>
      <c r="O31" s="12">
        <f t="shared" si="4"/>
        <v>17</v>
      </c>
      <c r="P31" s="12"/>
      <c r="Q31" s="12">
        <f t="shared" si="5"/>
        <v>17</v>
      </c>
    </row>
    <row r="32" spans="1:17" s="2" customFormat="1" ht="18" customHeight="1" x14ac:dyDescent="0.25">
      <c r="A32" s="5" t="s">
        <v>71</v>
      </c>
      <c r="B32" s="1" t="str">
        <f>'K12'!B183</f>
        <v>12A5</v>
      </c>
      <c r="C32" s="10" t="str">
        <f>'K12'!C183</f>
        <v>Nguyễn Thị Quỳnh</v>
      </c>
      <c r="D32" s="1">
        <f>'K12'!D183</f>
        <v>6</v>
      </c>
      <c r="E32" s="1">
        <f>'K12'!E183</f>
        <v>5.2</v>
      </c>
      <c r="F32" s="1">
        <f>'K12'!F183</f>
        <v>7</v>
      </c>
      <c r="G32" s="1"/>
      <c r="H32" s="1"/>
      <c r="I32" s="1"/>
      <c r="J32" s="1">
        <f>'K12'!J183</f>
        <v>7</v>
      </c>
      <c r="K32" s="1">
        <f>'K12'!K183</f>
        <v>5.75</v>
      </c>
      <c r="L32" s="1">
        <f>'K12'!L183</f>
        <v>5.25</v>
      </c>
      <c r="M32" s="12"/>
      <c r="N32" s="12"/>
      <c r="O32" s="12">
        <f t="shared" si="4"/>
        <v>18.2</v>
      </c>
      <c r="P32" s="12"/>
      <c r="Q32" s="12">
        <f t="shared" si="5"/>
        <v>19.75</v>
      </c>
    </row>
    <row r="33" spans="1:17" s="2" customFormat="1" ht="18" customHeight="1" x14ac:dyDescent="0.25">
      <c r="A33" s="5" t="s">
        <v>73</v>
      </c>
      <c r="B33" s="1" t="str">
        <f>'K12'!B184</f>
        <v>12A5</v>
      </c>
      <c r="C33" s="10" t="str">
        <f>'K12'!C184</f>
        <v>Lê Văn Sinh</v>
      </c>
      <c r="D33" s="1">
        <f>'K12'!D184</f>
        <v>5.2</v>
      </c>
      <c r="E33" s="1">
        <f>'K12'!E184</f>
        <v>5.8</v>
      </c>
      <c r="F33" s="1">
        <f>'K12'!F184</f>
        <v>6</v>
      </c>
      <c r="G33" s="1"/>
      <c r="H33" s="1"/>
      <c r="I33" s="1"/>
      <c r="J33" s="1">
        <f>'K12'!J184</f>
        <v>6</v>
      </c>
      <c r="K33" s="1">
        <f>'K12'!K184</f>
        <v>5.5</v>
      </c>
      <c r="L33" s="1">
        <f>'K12'!L184</f>
        <v>5</v>
      </c>
      <c r="M33" s="12"/>
      <c r="N33" s="12"/>
      <c r="O33" s="12">
        <f t="shared" si="4"/>
        <v>17</v>
      </c>
      <c r="P33" s="12"/>
      <c r="Q33" s="12">
        <f t="shared" si="5"/>
        <v>17.5</v>
      </c>
    </row>
    <row r="34" spans="1:17" s="2" customFormat="1" ht="18" customHeight="1" x14ac:dyDescent="0.25">
      <c r="A34" s="5" t="s">
        <v>75</v>
      </c>
      <c r="B34" s="1" t="str">
        <f>'K12'!B190</f>
        <v>12A5</v>
      </c>
      <c r="C34" s="10" t="str">
        <f>'K12'!C190</f>
        <v>Lê Thị Tâm</v>
      </c>
      <c r="D34" s="1">
        <f>'K12'!D190</f>
        <v>5.8</v>
      </c>
      <c r="E34" s="1">
        <f>'K12'!E190</f>
        <v>5.4</v>
      </c>
      <c r="F34" s="1">
        <f>'K12'!F190</f>
        <v>6.25</v>
      </c>
      <c r="G34" s="1"/>
      <c r="H34" s="1"/>
      <c r="I34" s="1"/>
      <c r="J34" s="1">
        <f>'K12'!J190</f>
        <v>5</v>
      </c>
      <c r="K34" s="1">
        <f>'K12'!K190</f>
        <v>6</v>
      </c>
      <c r="L34" s="1">
        <f>'K12'!L190</f>
        <v>4.75</v>
      </c>
      <c r="M34" s="12"/>
      <c r="N34" s="12"/>
      <c r="O34" s="12">
        <f t="shared" si="4"/>
        <v>17.45</v>
      </c>
      <c r="P34" s="12"/>
      <c r="Q34" s="12">
        <f t="shared" si="5"/>
        <v>17.25</v>
      </c>
    </row>
    <row r="35" spans="1:17" s="2" customFormat="1" ht="18" customHeight="1" x14ac:dyDescent="0.25">
      <c r="A35" s="5" t="s">
        <v>77</v>
      </c>
      <c r="B35" s="1" t="str">
        <f>'K12'!B191</f>
        <v>12A5</v>
      </c>
      <c r="C35" s="10" t="str">
        <f>'K12'!C191</f>
        <v>Lê Văn Tâm</v>
      </c>
      <c r="D35" s="1">
        <f>'K12'!D191</f>
        <v>5.4</v>
      </c>
      <c r="E35" s="1">
        <f>'K12'!E191</f>
        <v>5.2</v>
      </c>
      <c r="F35" s="1">
        <f>'K12'!F191</f>
        <v>6</v>
      </c>
      <c r="G35" s="1"/>
      <c r="H35" s="1"/>
      <c r="I35" s="1"/>
      <c r="J35" s="1">
        <f>'K12'!J191</f>
        <v>5.5</v>
      </c>
      <c r="K35" s="1">
        <f>'K12'!K191</f>
        <v>6.5</v>
      </c>
      <c r="L35" s="1">
        <f>'K12'!L191</f>
        <v>5</v>
      </c>
      <c r="M35" s="12"/>
      <c r="N35" s="12"/>
      <c r="O35" s="12">
        <f t="shared" si="4"/>
        <v>16.600000000000001</v>
      </c>
      <c r="P35" s="12"/>
      <c r="Q35" s="12">
        <f t="shared" si="5"/>
        <v>18</v>
      </c>
    </row>
    <row r="36" spans="1:17" s="2" customFormat="1" ht="18" customHeight="1" x14ac:dyDescent="0.25">
      <c r="A36" s="5" t="s">
        <v>79</v>
      </c>
      <c r="B36" s="1" t="str">
        <f>'K12'!B192</f>
        <v>12A5</v>
      </c>
      <c r="C36" s="10" t="str">
        <f>'K12'!C192</f>
        <v>Trần Quang Tây</v>
      </c>
      <c r="D36" s="1">
        <f>'K12'!D192</f>
        <v>4</v>
      </c>
      <c r="E36" s="1">
        <f>'K12'!E192</f>
        <v>5.8</v>
      </c>
      <c r="F36" s="1">
        <f>'K12'!F192</f>
        <v>5.5</v>
      </c>
      <c r="G36" s="1"/>
      <c r="H36" s="1"/>
      <c r="I36" s="1"/>
      <c r="J36" s="1">
        <f>'K12'!J192</f>
        <v>4.5</v>
      </c>
      <c r="K36" s="1">
        <f>'K12'!K192</f>
        <v>6.75</v>
      </c>
      <c r="L36" s="1">
        <f>'K12'!L192</f>
        <v>5</v>
      </c>
      <c r="M36" s="12"/>
      <c r="N36" s="12"/>
      <c r="O36" s="12">
        <f t="shared" si="4"/>
        <v>15.3</v>
      </c>
      <c r="P36" s="12"/>
      <c r="Q36" s="12">
        <f t="shared" si="5"/>
        <v>16.75</v>
      </c>
    </row>
    <row r="37" spans="1:17" s="2" customFormat="1" ht="18" customHeight="1" x14ac:dyDescent="0.25">
      <c r="A37" s="5" t="s">
        <v>81</v>
      </c>
      <c r="B37" s="1" t="str">
        <f>'K12'!B196</f>
        <v>12A5</v>
      </c>
      <c r="C37" s="10" t="str">
        <f>'K12'!C196</f>
        <v>Mai Đình Thắng</v>
      </c>
      <c r="D37" s="1">
        <f>'K12'!D196</f>
        <v>6.2</v>
      </c>
      <c r="E37" s="1">
        <f>'K12'!E196</f>
        <v>4.2</v>
      </c>
      <c r="F37" s="1">
        <f>'K12'!F196</f>
        <v>6</v>
      </c>
      <c r="G37" s="1"/>
      <c r="H37" s="1"/>
      <c r="I37" s="1"/>
      <c r="J37" s="1">
        <f>'K12'!J196</f>
        <v>6.75</v>
      </c>
      <c r="K37" s="1">
        <f>'K12'!K196</f>
        <v>5</v>
      </c>
      <c r="L37" s="1">
        <f>'K12'!L196</f>
        <v>4.75</v>
      </c>
      <c r="M37" s="12"/>
      <c r="N37" s="12"/>
      <c r="O37" s="12">
        <f t="shared" si="4"/>
        <v>16.399999999999999</v>
      </c>
      <c r="P37" s="12"/>
      <c r="Q37" s="12">
        <f t="shared" si="5"/>
        <v>17.75</v>
      </c>
    </row>
    <row r="38" spans="1:17" s="2" customFormat="1" ht="18" customHeight="1" x14ac:dyDescent="0.25">
      <c r="A38" s="5" t="s">
        <v>83</v>
      </c>
      <c r="B38" s="1" t="str">
        <f>'K12'!B212</f>
        <v>12A5</v>
      </c>
      <c r="C38" s="10" t="str">
        <f>'K12'!C212</f>
        <v>Nghiêm Thị Trang</v>
      </c>
      <c r="D38" s="1">
        <f>'K12'!D212</f>
        <v>6</v>
      </c>
      <c r="E38" s="1">
        <f>'K12'!E212</f>
        <v>4.8</v>
      </c>
      <c r="F38" s="1">
        <f>'K12'!F212</f>
        <v>7</v>
      </c>
      <c r="G38" s="1"/>
      <c r="H38" s="1"/>
      <c r="I38" s="1"/>
      <c r="J38" s="1">
        <f>'K12'!J212</f>
        <v>5</v>
      </c>
      <c r="K38" s="1">
        <f>'K12'!K212</f>
        <v>5.25</v>
      </c>
      <c r="L38" s="1">
        <f>'K12'!L212</f>
        <v>4.25</v>
      </c>
      <c r="M38" s="12"/>
      <c r="N38" s="12"/>
      <c r="O38" s="12">
        <f t="shared" ref="O38:O39" si="6">D38+E38+F38</f>
        <v>17.8</v>
      </c>
      <c r="P38" s="12"/>
      <c r="Q38" s="12">
        <f t="shared" ref="Q38:Q39" si="7">F38+J38+K38</f>
        <v>17.25</v>
      </c>
    </row>
    <row r="39" spans="1:17" s="2" customFormat="1" ht="18" customHeight="1" x14ac:dyDescent="0.25">
      <c r="A39" s="5" t="s">
        <v>85</v>
      </c>
      <c r="B39" s="1" t="str">
        <f>'K12'!B228</f>
        <v>12A5</v>
      </c>
      <c r="C39" s="10" t="str">
        <f>'K12'!C228</f>
        <v>Đậu Long Vũ</v>
      </c>
      <c r="D39" s="1">
        <f>'K12'!D228</f>
        <v>6</v>
      </c>
      <c r="E39" s="1">
        <f>'K12'!E228</f>
        <v>5.4</v>
      </c>
      <c r="F39" s="1">
        <f>'K12'!F228</f>
        <v>6</v>
      </c>
      <c r="G39" s="1"/>
      <c r="H39" s="1"/>
      <c r="I39" s="1"/>
      <c r="J39" s="1">
        <f>'K12'!J228</f>
        <v>7</v>
      </c>
      <c r="K39" s="1">
        <f>'K12'!K228</f>
        <v>5.75</v>
      </c>
      <c r="L39" s="1">
        <f>'K12'!L228</f>
        <v>5.25</v>
      </c>
      <c r="M39" s="12"/>
      <c r="N39" s="12"/>
      <c r="O39" s="12">
        <f t="shared" si="6"/>
        <v>17.399999999999999</v>
      </c>
      <c r="P39" s="12"/>
      <c r="Q39" s="12">
        <f t="shared" si="7"/>
        <v>18.75</v>
      </c>
    </row>
    <row r="40" spans="1:17" s="2" customFormat="1" ht="18" customHeight="1" x14ac:dyDescent="0.25">
      <c r="A40" s="47" t="s">
        <v>484</v>
      </c>
      <c r="B40" s="47"/>
      <c r="C40" s="47"/>
      <c r="D40" s="18">
        <f>AVERAGE(D4:D39)</f>
        <v>4.905555555555555</v>
      </c>
      <c r="E40" s="18">
        <f>AVERAGE(E4:E39)</f>
        <v>4.2444444444444454</v>
      </c>
      <c r="F40" s="18">
        <f>AVERAGE(F4:F39)</f>
        <v>6.3680555555555554</v>
      </c>
      <c r="G40" s="18"/>
      <c r="H40" s="18"/>
      <c r="I40" s="18"/>
      <c r="J40" s="18">
        <f>AVERAGE(J4:J39)</f>
        <v>5.0555555555555554</v>
      </c>
      <c r="K40" s="18">
        <f>AVERAGE(K4:K39)</f>
        <v>5.541666666666667</v>
      </c>
      <c r="L40" s="18">
        <f>AVERAGE(L4:L39)</f>
        <v>4.666666666666667</v>
      </c>
    </row>
    <row r="41" spans="1:17" ht="15.75" x14ac:dyDescent="0.25">
      <c r="A41" s="47" t="s">
        <v>485</v>
      </c>
      <c r="B41" s="47"/>
      <c r="C41" s="47"/>
      <c r="D41" s="16">
        <f>SUM(D4:D39)</f>
        <v>176.6</v>
      </c>
      <c r="E41" s="16">
        <f>SUM(E4:E39)</f>
        <v>152.80000000000004</v>
      </c>
      <c r="F41" s="16">
        <f>SUM(F4:F39)</f>
        <v>229.25</v>
      </c>
      <c r="G41" s="16"/>
      <c r="H41" s="16"/>
      <c r="I41" s="16"/>
      <c r="J41" s="16">
        <f>SUM(J4:J39)</f>
        <v>182</v>
      </c>
      <c r="K41" s="16">
        <f>SUM(K4:K39)</f>
        <v>199.5</v>
      </c>
      <c r="L41" s="16">
        <f>SUM(L4:L39)</f>
        <v>168</v>
      </c>
    </row>
    <row r="43" spans="1:17" ht="15.75" x14ac:dyDescent="0.25">
      <c r="B43" s="48"/>
      <c r="C43" s="48"/>
      <c r="D43" s="19" t="s">
        <v>470</v>
      </c>
      <c r="E43" s="19" t="s">
        <v>472</v>
      </c>
      <c r="F43" s="19" t="s">
        <v>471</v>
      </c>
      <c r="G43" s="19" t="s">
        <v>473</v>
      </c>
      <c r="H43" s="19" t="s">
        <v>474</v>
      </c>
      <c r="I43" s="19" t="s">
        <v>475</v>
      </c>
      <c r="J43" s="19" t="s">
        <v>476</v>
      </c>
      <c r="K43" s="19" t="s">
        <v>477</v>
      </c>
      <c r="L43" s="19" t="s">
        <v>9</v>
      </c>
    </row>
    <row r="44" spans="1:17" ht="15.75" x14ac:dyDescent="0.25">
      <c r="B44" s="49" t="s">
        <v>478</v>
      </c>
      <c r="C44" s="50"/>
      <c r="D44" s="20">
        <f t="shared" ref="D44:L44" si="8">COUNTIF(D4:D39,"&lt;=1")</f>
        <v>0</v>
      </c>
      <c r="E44" s="20">
        <f t="shared" si="8"/>
        <v>0</v>
      </c>
      <c r="F44" s="20">
        <f t="shared" si="8"/>
        <v>0</v>
      </c>
      <c r="G44" s="20">
        <f t="shared" si="8"/>
        <v>0</v>
      </c>
      <c r="H44" s="20">
        <f t="shared" si="8"/>
        <v>0</v>
      </c>
      <c r="I44" s="20">
        <f t="shared" si="8"/>
        <v>0</v>
      </c>
      <c r="J44" s="20">
        <f t="shared" si="8"/>
        <v>0</v>
      </c>
      <c r="K44" s="20">
        <f t="shared" si="8"/>
        <v>0</v>
      </c>
      <c r="L44" s="20">
        <f t="shared" si="8"/>
        <v>0</v>
      </c>
    </row>
    <row r="45" spans="1:17" ht="15.75" x14ac:dyDescent="0.25">
      <c r="B45" s="43" t="s">
        <v>479</v>
      </c>
      <c r="C45" s="44"/>
      <c r="D45" s="20" t="str">
        <f t="shared" ref="D45:L45" si="9">TEXT(COUNTIF(D4:D39,"&lt;5")-D44,"#0")</f>
        <v>16</v>
      </c>
      <c r="E45" s="20" t="str">
        <f t="shared" si="9"/>
        <v>25</v>
      </c>
      <c r="F45" s="20" t="str">
        <f t="shared" si="9"/>
        <v>0</v>
      </c>
      <c r="G45" s="20" t="str">
        <f t="shared" si="9"/>
        <v>0</v>
      </c>
      <c r="H45" s="20" t="str">
        <f t="shared" si="9"/>
        <v>0</v>
      </c>
      <c r="I45" s="20" t="str">
        <f t="shared" si="9"/>
        <v>0</v>
      </c>
      <c r="J45" s="20" t="str">
        <f t="shared" si="9"/>
        <v>14</v>
      </c>
      <c r="K45" s="20" t="str">
        <f t="shared" si="9"/>
        <v>5</v>
      </c>
      <c r="L45" s="20" t="str">
        <f t="shared" si="9"/>
        <v>17</v>
      </c>
    </row>
    <row r="46" spans="1:17" ht="15.75" x14ac:dyDescent="0.25">
      <c r="B46" s="43" t="s">
        <v>480</v>
      </c>
      <c r="C46" s="44"/>
      <c r="D46" s="20" t="str">
        <f t="shared" ref="D46:L46" si="10">TEXT(COUNTIF(D4:D39,"&lt;7")-D44-D45,"#0")</f>
        <v>19</v>
      </c>
      <c r="E46" s="20" t="str">
        <f t="shared" si="10"/>
        <v>11</v>
      </c>
      <c r="F46" s="20" t="str">
        <f t="shared" si="10"/>
        <v>29</v>
      </c>
      <c r="G46" s="20" t="str">
        <f t="shared" si="10"/>
        <v>0</v>
      </c>
      <c r="H46" s="20" t="str">
        <f t="shared" si="10"/>
        <v>0</v>
      </c>
      <c r="I46" s="20" t="str">
        <f t="shared" si="10"/>
        <v>0</v>
      </c>
      <c r="J46" s="20" t="str">
        <f t="shared" si="10"/>
        <v>19</v>
      </c>
      <c r="K46" s="20" t="str">
        <f t="shared" si="10"/>
        <v>30</v>
      </c>
      <c r="L46" s="20" t="str">
        <f t="shared" si="10"/>
        <v>19</v>
      </c>
    </row>
    <row r="47" spans="1:17" ht="15.75" x14ac:dyDescent="0.25">
      <c r="B47" s="43" t="s">
        <v>481</v>
      </c>
      <c r="C47" s="44"/>
      <c r="D47" s="20" t="str">
        <f t="shared" ref="D47:L47" si="11">TEXT(COUNTIF(D4:D39,"&lt;9")-D44-D45-D46,"#0")</f>
        <v>1</v>
      </c>
      <c r="E47" s="20" t="str">
        <f t="shared" si="11"/>
        <v>0</v>
      </c>
      <c r="F47" s="20" t="str">
        <f t="shared" si="11"/>
        <v>7</v>
      </c>
      <c r="G47" s="20" t="str">
        <f t="shared" si="11"/>
        <v>0</v>
      </c>
      <c r="H47" s="20" t="str">
        <f t="shared" si="11"/>
        <v>0</v>
      </c>
      <c r="I47" s="20" t="str">
        <f t="shared" si="11"/>
        <v>0</v>
      </c>
      <c r="J47" s="20" t="str">
        <f t="shared" si="11"/>
        <v>3</v>
      </c>
      <c r="K47" s="20" t="str">
        <f t="shared" si="11"/>
        <v>1</v>
      </c>
      <c r="L47" s="20" t="str">
        <f t="shared" si="11"/>
        <v>0</v>
      </c>
    </row>
    <row r="48" spans="1:17" ht="15.75" x14ac:dyDescent="0.25">
      <c r="B48" s="43" t="s">
        <v>482</v>
      </c>
      <c r="C48" s="44"/>
      <c r="D48" s="20" t="str">
        <f t="shared" ref="D48:L48" si="12">TEXT(COUNTIF(D4:D39,"&gt;=9"),"#0")</f>
        <v>0</v>
      </c>
      <c r="E48" s="20" t="str">
        <f t="shared" si="12"/>
        <v>0</v>
      </c>
      <c r="F48" s="20" t="str">
        <f t="shared" si="12"/>
        <v>0</v>
      </c>
      <c r="G48" s="20" t="str">
        <f t="shared" si="12"/>
        <v>0</v>
      </c>
      <c r="H48" s="20" t="str">
        <f t="shared" si="12"/>
        <v>0</v>
      </c>
      <c r="I48" s="20" t="str">
        <f t="shared" si="12"/>
        <v>0</v>
      </c>
      <c r="J48" s="20" t="str">
        <f t="shared" si="12"/>
        <v>0</v>
      </c>
      <c r="K48" s="20" t="str">
        <f t="shared" si="12"/>
        <v>0</v>
      </c>
      <c r="L48" s="20" t="str">
        <f t="shared" si="12"/>
        <v>0</v>
      </c>
    </row>
    <row r="49" spans="2:12" ht="15.75" x14ac:dyDescent="0.25">
      <c r="B49" s="45" t="s">
        <v>483</v>
      </c>
      <c r="C49" s="46"/>
      <c r="D49" s="21">
        <f>D44+D45+D46+D47+D48</f>
        <v>36</v>
      </c>
      <c r="E49" s="21">
        <f>E44+E45+E46+E47+E48</f>
        <v>36</v>
      </c>
      <c r="F49" s="21">
        <f>F44+F45+F46+F47+F48</f>
        <v>36</v>
      </c>
      <c r="G49" s="21">
        <f t="shared" ref="G49:L49" si="13">G44+G45+G46+G47+G48</f>
        <v>0</v>
      </c>
      <c r="H49" s="21">
        <f t="shared" si="13"/>
        <v>0</v>
      </c>
      <c r="I49" s="21">
        <f t="shared" si="13"/>
        <v>0</v>
      </c>
      <c r="J49" s="21">
        <f t="shared" si="13"/>
        <v>36</v>
      </c>
      <c r="K49" s="21">
        <f t="shared" si="13"/>
        <v>36</v>
      </c>
      <c r="L49" s="21">
        <f t="shared" si="13"/>
        <v>36</v>
      </c>
    </row>
  </sheetData>
  <autoFilter ref="A3:Q41" xr:uid="{00000000-0009-0000-0000-000005000000}"/>
  <mergeCells count="9">
    <mergeCell ref="B47:C47"/>
    <mergeCell ref="B48:C48"/>
    <mergeCell ref="B49:C49"/>
    <mergeCell ref="A40:C40"/>
    <mergeCell ref="A41:C41"/>
    <mergeCell ref="B43:C43"/>
    <mergeCell ref="B44:C44"/>
    <mergeCell ref="B45:C45"/>
    <mergeCell ref="B46:C4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Q50"/>
  <sheetViews>
    <sheetView workbookViewId="0">
      <selection activeCell="L40" sqref="L40"/>
    </sheetView>
  </sheetViews>
  <sheetFormatPr defaultRowHeight="15" x14ac:dyDescent="0.25"/>
  <cols>
    <col min="1" max="1" width="7.140625" customWidth="1"/>
    <col min="2" max="2" width="8.140625" customWidth="1"/>
    <col min="3" max="3" width="27.28515625" style="14" customWidth="1"/>
    <col min="4" max="4" width="10.42578125" bestFit="1" customWidth="1"/>
    <col min="5" max="5" width="12.5703125" bestFit="1" customWidth="1"/>
    <col min="6" max="6" width="9" customWidth="1"/>
    <col min="7" max="9" width="9.140625" hidden="1" customWidth="1"/>
    <col min="13" max="13" width="9.7109375" hidden="1" customWidth="1"/>
    <col min="14" max="14" width="0" hidden="1" customWidth="1"/>
    <col min="16" max="16" width="0" hidden="1" customWidth="1"/>
  </cols>
  <sheetData>
    <row r="3" spans="1:17" ht="35.1" customHeight="1" x14ac:dyDescent="0.25">
      <c r="A3" s="4" t="s">
        <v>0</v>
      </c>
      <c r="B3" s="4" t="s">
        <v>468</v>
      </c>
      <c r="C3" s="4" t="s">
        <v>469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11" t="s">
        <v>486</v>
      </c>
      <c r="N3" s="11" t="s">
        <v>487</v>
      </c>
      <c r="O3" s="11" t="s">
        <v>488</v>
      </c>
      <c r="P3" s="11" t="s">
        <v>489</v>
      </c>
      <c r="Q3" s="11" t="s">
        <v>490</v>
      </c>
    </row>
    <row r="4" spans="1:17" s="2" customFormat="1" ht="18" customHeight="1" x14ac:dyDescent="0.25">
      <c r="A4" s="5" t="s">
        <v>10</v>
      </c>
      <c r="B4" s="1" t="str">
        <f>'K12'!B7</f>
        <v>12A6</v>
      </c>
      <c r="C4" s="10" t="str">
        <f>'K12'!C7</f>
        <v>Nguyễn Thị Kim Anh</v>
      </c>
      <c r="D4" s="1">
        <f>'K12'!D7</f>
        <v>5</v>
      </c>
      <c r="E4" s="1">
        <f>'K12'!E7</f>
        <v>5.4</v>
      </c>
      <c r="F4" s="1">
        <f>'K12'!F7</f>
        <v>6.75</v>
      </c>
      <c r="G4" s="1"/>
      <c r="H4" s="1"/>
      <c r="I4" s="1"/>
      <c r="J4" s="1">
        <f>'K12'!J7</f>
        <v>4.5</v>
      </c>
      <c r="K4" s="1">
        <f>'K12'!K7</f>
        <v>4</v>
      </c>
      <c r="L4" s="1">
        <f>'K12'!L7</f>
        <v>3.75</v>
      </c>
      <c r="M4" s="12"/>
      <c r="N4" s="12"/>
      <c r="O4" s="12">
        <f t="shared" ref="O4:O12" si="0">D4+E4+F4</f>
        <v>17.149999999999999</v>
      </c>
      <c r="P4" s="12"/>
      <c r="Q4" s="12">
        <f t="shared" ref="Q4:Q13" si="1">F4+J4+K4</f>
        <v>15.25</v>
      </c>
    </row>
    <row r="5" spans="1:17" s="2" customFormat="1" ht="18" customHeight="1" x14ac:dyDescent="0.25">
      <c r="A5" s="5" t="s">
        <v>13</v>
      </c>
      <c r="B5" s="1" t="str">
        <f>'K12'!B13</f>
        <v>12A6</v>
      </c>
      <c r="C5" s="10" t="str">
        <f>'K12'!C13</f>
        <v>Nguyễn Hồ Nhật Anh</v>
      </c>
      <c r="D5" s="1">
        <f>'K12'!D13</f>
        <v>5.2</v>
      </c>
      <c r="E5" s="1">
        <f>'K12'!E13</f>
        <v>4</v>
      </c>
      <c r="F5" s="1">
        <f>'K12'!F13</f>
        <v>4</v>
      </c>
      <c r="G5" s="1"/>
      <c r="H5" s="1"/>
      <c r="I5" s="1"/>
      <c r="J5" s="1">
        <f>'K12'!J13</f>
        <v>5.5</v>
      </c>
      <c r="K5" s="1">
        <f>'K12'!K13</f>
        <v>4.75</v>
      </c>
      <c r="L5" s="1">
        <f>'K12'!L13</f>
        <v>5.25</v>
      </c>
      <c r="M5" s="12"/>
      <c r="N5" s="12"/>
      <c r="O5" s="12">
        <f t="shared" si="0"/>
        <v>13.2</v>
      </c>
      <c r="P5" s="12"/>
      <c r="Q5" s="12">
        <f t="shared" si="1"/>
        <v>14.25</v>
      </c>
    </row>
    <row r="6" spans="1:17" s="2" customFormat="1" ht="18" customHeight="1" x14ac:dyDescent="0.25">
      <c r="A6" s="5" t="s">
        <v>16</v>
      </c>
      <c r="B6" s="1" t="str">
        <f>'K12'!B23</f>
        <v>12A6</v>
      </c>
      <c r="C6" s="10" t="str">
        <f>'K12'!C23</f>
        <v>Nguyễn Thị Vân Anh</v>
      </c>
      <c r="D6" s="1">
        <f>'K12'!D23</f>
        <v>6.8</v>
      </c>
      <c r="E6" s="1">
        <f>'K12'!E23</f>
        <v>5.6</v>
      </c>
      <c r="F6" s="1">
        <f>'K12'!F23</f>
        <v>7</v>
      </c>
      <c r="G6" s="1"/>
      <c r="H6" s="1"/>
      <c r="I6" s="1"/>
      <c r="J6" s="1">
        <f>'K12'!J23</f>
        <v>5.25</v>
      </c>
      <c r="K6" s="1">
        <f>'K12'!K23</f>
        <v>6.5</v>
      </c>
      <c r="L6" s="1">
        <f>'K12'!L23</f>
        <v>4.75</v>
      </c>
      <c r="M6" s="12"/>
      <c r="N6" s="12"/>
      <c r="O6" s="12">
        <f t="shared" si="0"/>
        <v>19.399999999999999</v>
      </c>
      <c r="P6" s="12"/>
      <c r="Q6" s="12">
        <f t="shared" si="1"/>
        <v>18.75</v>
      </c>
    </row>
    <row r="7" spans="1:17" s="2" customFormat="1" ht="18" customHeight="1" x14ac:dyDescent="0.25">
      <c r="A7" s="5" t="s">
        <v>19</v>
      </c>
      <c r="B7" s="1" t="str">
        <f>'K12'!B29</f>
        <v>12A6</v>
      </c>
      <c r="C7" s="10" t="str">
        <f>'K12'!C29</f>
        <v>Trần Quốc Bảo</v>
      </c>
      <c r="D7" s="1">
        <f>'K12'!D29</f>
        <v>5.2</v>
      </c>
      <c r="E7" s="1">
        <f>'K12'!E29</f>
        <v>3.8</v>
      </c>
      <c r="F7" s="1">
        <f>'K12'!F29</f>
        <v>5.5</v>
      </c>
      <c r="G7" s="1"/>
      <c r="H7" s="1"/>
      <c r="I7" s="1"/>
      <c r="J7" s="1">
        <f>'K12'!J29</f>
        <v>6.25</v>
      </c>
      <c r="K7" s="1">
        <f>'K12'!K29</f>
        <v>5.75</v>
      </c>
      <c r="L7" s="1">
        <f>'K12'!L29</f>
        <v>5.25</v>
      </c>
      <c r="M7" s="12"/>
      <c r="N7" s="12"/>
      <c r="O7" s="12">
        <f t="shared" si="0"/>
        <v>14.5</v>
      </c>
      <c r="P7" s="12"/>
      <c r="Q7" s="12">
        <f t="shared" si="1"/>
        <v>17.5</v>
      </c>
    </row>
    <row r="8" spans="1:17" s="2" customFormat="1" ht="18" customHeight="1" x14ac:dyDescent="0.25">
      <c r="A8" s="5" t="s">
        <v>22</v>
      </c>
      <c r="B8" s="1" t="str">
        <f>'K12'!B37</f>
        <v>12A6</v>
      </c>
      <c r="C8" s="10" t="str">
        <f>'K12'!C37</f>
        <v>Đào Kim Chi</v>
      </c>
      <c r="D8" s="1">
        <f>'K12'!D37</f>
        <v>4.2</v>
      </c>
      <c r="E8" s="1">
        <f>'K12'!E37</f>
        <v>4</v>
      </c>
      <c r="F8" s="1">
        <f>'K12'!F37</f>
        <v>6.5</v>
      </c>
      <c r="G8" s="1"/>
      <c r="H8" s="1"/>
      <c r="I8" s="1"/>
      <c r="J8" s="1">
        <f>'K12'!J37</f>
        <v>6</v>
      </c>
      <c r="K8" s="1">
        <f>'K12'!K37</f>
        <v>5.5</v>
      </c>
      <c r="L8" s="1">
        <f>'K12'!L37</f>
        <v>4.75</v>
      </c>
      <c r="M8" s="12"/>
      <c r="N8" s="12"/>
      <c r="O8" s="12">
        <f t="shared" si="0"/>
        <v>14.7</v>
      </c>
      <c r="P8" s="12"/>
      <c r="Q8" s="12">
        <f t="shared" si="1"/>
        <v>18</v>
      </c>
    </row>
    <row r="9" spans="1:17" s="2" customFormat="1" ht="18" customHeight="1" x14ac:dyDescent="0.25">
      <c r="A9" s="5" t="s">
        <v>25</v>
      </c>
      <c r="B9" s="1" t="str">
        <f>'K12'!B44</f>
        <v>12A6</v>
      </c>
      <c r="C9" s="10" t="str">
        <f>'K12'!C44</f>
        <v>Nguyễn Tiến Dũng</v>
      </c>
      <c r="D9" s="1">
        <f>'K12'!D44</f>
        <v>6</v>
      </c>
      <c r="E9" s="1">
        <f>'K12'!E44</f>
        <v>2.8</v>
      </c>
      <c r="F9" s="1">
        <f>'K12'!F44</f>
        <v>5.75</v>
      </c>
      <c r="G9" s="1"/>
      <c r="H9" s="1"/>
      <c r="I9" s="1"/>
      <c r="J9" s="1">
        <f>'K12'!J44</f>
        <v>4.25</v>
      </c>
      <c r="K9" s="1">
        <f>'K12'!K44</f>
        <v>4.25</v>
      </c>
      <c r="L9" s="1">
        <f>'K12'!L44</f>
        <v>4.25</v>
      </c>
      <c r="M9" s="12"/>
      <c r="N9" s="12"/>
      <c r="O9" s="12">
        <f t="shared" si="0"/>
        <v>14.55</v>
      </c>
      <c r="P9" s="12"/>
      <c r="Q9" s="12">
        <f t="shared" si="1"/>
        <v>14.25</v>
      </c>
    </row>
    <row r="10" spans="1:17" s="2" customFormat="1" ht="18" customHeight="1" x14ac:dyDescent="0.25">
      <c r="A10" s="5" t="s">
        <v>27</v>
      </c>
      <c r="B10" s="1" t="str">
        <f>'K12'!B53</f>
        <v>12A6</v>
      </c>
      <c r="C10" s="10" t="str">
        <f>'K12'!C53</f>
        <v>Nguyễn Bá Đại</v>
      </c>
      <c r="D10" s="1">
        <f>'K12'!D53</f>
        <v>5.6</v>
      </c>
      <c r="E10" s="1">
        <f>'K12'!E53</f>
        <v>4.4000000000000004</v>
      </c>
      <c r="F10" s="1">
        <f>'K12'!F53</f>
        <v>6.25</v>
      </c>
      <c r="G10" s="1"/>
      <c r="H10" s="1"/>
      <c r="I10" s="1"/>
      <c r="J10" s="1">
        <f>'K12'!J53</f>
        <v>7.25</v>
      </c>
      <c r="K10" s="1">
        <f>'K12'!K53</f>
        <v>5</v>
      </c>
      <c r="L10" s="1">
        <f>'K12'!L53</f>
        <v>5.5</v>
      </c>
      <c r="M10" s="12"/>
      <c r="N10" s="12"/>
      <c r="O10" s="12">
        <f t="shared" si="0"/>
        <v>16.25</v>
      </c>
      <c r="P10" s="12"/>
      <c r="Q10" s="12">
        <f t="shared" si="1"/>
        <v>18.5</v>
      </c>
    </row>
    <row r="11" spans="1:17" s="2" customFormat="1" ht="18" customHeight="1" x14ac:dyDescent="0.25">
      <c r="A11" s="5" t="s">
        <v>29</v>
      </c>
      <c r="B11" s="1" t="str">
        <f>'K12'!B60</f>
        <v>12A6</v>
      </c>
      <c r="C11" s="10" t="str">
        <f>'K12'!C60</f>
        <v>Trần Công Đình</v>
      </c>
      <c r="D11" s="1">
        <f>'K12'!D60</f>
        <v>5.8</v>
      </c>
      <c r="E11" s="1">
        <f>'K12'!E60</f>
        <v>5</v>
      </c>
      <c r="F11" s="1">
        <f>'K12'!F60</f>
        <v>6.25</v>
      </c>
      <c r="G11" s="1"/>
      <c r="H11" s="1"/>
      <c r="I11" s="1"/>
      <c r="J11" s="1">
        <f>'K12'!J60</f>
        <v>4.75</v>
      </c>
      <c r="K11" s="1">
        <f>'K12'!K60</f>
        <v>4.75</v>
      </c>
      <c r="L11" s="1">
        <f>'K12'!L60</f>
        <v>3.5</v>
      </c>
      <c r="M11" s="12"/>
      <c r="N11" s="12"/>
      <c r="O11" s="12">
        <f t="shared" si="0"/>
        <v>17.05</v>
      </c>
      <c r="P11" s="12"/>
      <c r="Q11" s="12">
        <f t="shared" si="1"/>
        <v>15.75</v>
      </c>
    </row>
    <row r="12" spans="1:17" s="2" customFormat="1" ht="18" customHeight="1" x14ac:dyDescent="0.25">
      <c r="A12" s="5" t="s">
        <v>31</v>
      </c>
      <c r="B12" s="1" t="str">
        <f>'K12'!B61</f>
        <v>12A6</v>
      </c>
      <c r="C12" s="10" t="str">
        <f>'K12'!C61</f>
        <v>Trần Công Đô</v>
      </c>
      <c r="D12" s="1">
        <f>'K12'!D61</f>
        <v>6</v>
      </c>
      <c r="E12" s="1">
        <f>'K12'!E61</f>
        <v>4.5999999999999996</v>
      </c>
      <c r="F12" s="1">
        <f>'K12'!F61</f>
        <v>6</v>
      </c>
      <c r="G12" s="1"/>
      <c r="H12" s="1"/>
      <c r="I12" s="1"/>
      <c r="J12" s="1">
        <f>'K12'!J61</f>
        <v>4.25</v>
      </c>
      <c r="K12" s="1">
        <f>'K12'!K61</f>
        <v>6.5</v>
      </c>
      <c r="L12" s="1">
        <f>'K12'!L61</f>
        <v>5.5</v>
      </c>
      <c r="M12" s="12"/>
      <c r="N12" s="12"/>
      <c r="O12" s="12">
        <f t="shared" si="0"/>
        <v>16.600000000000001</v>
      </c>
      <c r="P12" s="12"/>
      <c r="Q12" s="12">
        <f t="shared" si="1"/>
        <v>16.75</v>
      </c>
    </row>
    <row r="13" spans="1:17" s="2" customFormat="1" ht="18" customHeight="1" x14ac:dyDescent="0.25">
      <c r="A13" s="5" t="s">
        <v>33</v>
      </c>
      <c r="B13" s="1" t="str">
        <f>'K12'!B69</f>
        <v>12A6</v>
      </c>
      <c r="C13" s="10" t="str">
        <f>'K12'!C69</f>
        <v>Nguyễn Thị Hạnh</v>
      </c>
      <c r="D13" s="1">
        <f>'K12'!D69</f>
        <v>6.2</v>
      </c>
      <c r="E13" s="1">
        <f>'K12'!E69</f>
        <v>4.8</v>
      </c>
      <c r="F13" s="1">
        <f>'K12'!F69</f>
        <v>6.5</v>
      </c>
      <c r="G13" s="1"/>
      <c r="H13" s="1"/>
      <c r="I13" s="1"/>
      <c r="J13" s="1">
        <f>'K12'!J69</f>
        <v>4.5</v>
      </c>
      <c r="K13" s="1">
        <f>'K12'!K69</f>
        <v>5.75</v>
      </c>
      <c r="L13" s="1">
        <f>'K12'!L69</f>
        <v>3.25</v>
      </c>
      <c r="M13" s="12"/>
      <c r="N13" s="12"/>
      <c r="O13" s="12">
        <f t="shared" ref="O13:O23" si="2">D13+E13+F13</f>
        <v>17.5</v>
      </c>
      <c r="P13" s="12"/>
      <c r="Q13" s="12">
        <f t="shared" si="1"/>
        <v>16.75</v>
      </c>
    </row>
    <row r="14" spans="1:17" s="2" customFormat="1" ht="18" customHeight="1" x14ac:dyDescent="0.25">
      <c r="A14" s="5" t="s">
        <v>35</v>
      </c>
      <c r="B14" s="1" t="str">
        <f>'K12'!B76</f>
        <v>12A6</v>
      </c>
      <c r="C14" s="10" t="str">
        <f>'K12'!C76</f>
        <v>Lê Xuân Hiệp</v>
      </c>
      <c r="D14" s="1">
        <f>'K12'!D76</f>
        <v>6.6</v>
      </c>
      <c r="E14" s="1">
        <f>'K12'!E76</f>
        <v>6</v>
      </c>
      <c r="F14" s="1">
        <f>'K12'!F76</f>
        <v>5.5</v>
      </c>
      <c r="G14" s="1"/>
      <c r="H14" s="1"/>
      <c r="I14" s="1"/>
      <c r="J14" s="1">
        <f>'K12'!J76</f>
        <v>5.25</v>
      </c>
      <c r="K14" s="1">
        <f>'K12'!K76</f>
        <v>4.5</v>
      </c>
      <c r="L14" s="1">
        <f>'K12'!L76</f>
        <v>4.5</v>
      </c>
      <c r="M14" s="12"/>
      <c r="N14" s="12"/>
      <c r="O14" s="12">
        <f t="shared" si="2"/>
        <v>18.100000000000001</v>
      </c>
      <c r="P14" s="12"/>
      <c r="Q14" s="12">
        <f t="shared" ref="Q14:Q23" si="3">F14+J14+K14</f>
        <v>15.25</v>
      </c>
    </row>
    <row r="15" spans="1:17" s="2" customFormat="1" ht="18" customHeight="1" x14ac:dyDescent="0.25">
      <c r="A15" s="5" t="s">
        <v>37</v>
      </c>
      <c r="B15" s="1" t="str">
        <f>'K12'!B80</f>
        <v>12A6</v>
      </c>
      <c r="C15" s="10" t="str">
        <f>'K12'!C80</f>
        <v>Nguyễn Văn Hoàng</v>
      </c>
      <c r="D15" s="1">
        <f>'K12'!D80</f>
        <v>3</v>
      </c>
      <c r="E15" s="1">
        <f>'K12'!E80</f>
        <v>2.8</v>
      </c>
      <c r="F15" s="1">
        <f>'K12'!F80</f>
        <v>5</v>
      </c>
      <c r="G15" s="1"/>
      <c r="H15" s="1"/>
      <c r="I15" s="1"/>
      <c r="J15" s="1">
        <f>'K12'!J80</f>
        <v>3.75</v>
      </c>
      <c r="K15" s="1">
        <f>'K12'!K80</f>
        <v>5.5</v>
      </c>
      <c r="L15" s="1">
        <f>'K12'!L80</f>
        <v>5</v>
      </c>
      <c r="M15" s="12"/>
      <c r="N15" s="12"/>
      <c r="O15" s="12">
        <f t="shared" si="2"/>
        <v>10.8</v>
      </c>
      <c r="P15" s="12"/>
      <c r="Q15" s="12">
        <f t="shared" si="3"/>
        <v>14.25</v>
      </c>
    </row>
    <row r="16" spans="1:17" s="2" customFormat="1" ht="18" customHeight="1" x14ac:dyDescent="0.25">
      <c r="A16" s="5" t="s">
        <v>39</v>
      </c>
      <c r="B16" s="1" t="str">
        <f>'K12'!B85</f>
        <v>12A6</v>
      </c>
      <c r="C16" s="10" t="str">
        <f>'K12'!C85</f>
        <v>Mai Thị Huệ</v>
      </c>
      <c r="D16" s="1">
        <f>'K12'!D85</f>
        <v>4</v>
      </c>
      <c r="E16" s="1">
        <f>'K12'!E85</f>
        <v>2</v>
      </c>
      <c r="F16" s="1">
        <f>'K12'!F85</f>
        <v>6.75</v>
      </c>
      <c r="G16" s="1"/>
      <c r="H16" s="1"/>
      <c r="I16" s="1"/>
      <c r="J16" s="1">
        <f>'K12'!J85</f>
        <v>3.25</v>
      </c>
      <c r="K16" s="1">
        <f>'K12'!K85</f>
        <v>4.5</v>
      </c>
      <c r="L16" s="1">
        <f>'K12'!L85</f>
        <v>3.25</v>
      </c>
      <c r="M16" s="12"/>
      <c r="N16" s="12"/>
      <c r="O16" s="12">
        <f t="shared" si="2"/>
        <v>12.75</v>
      </c>
      <c r="P16" s="12"/>
      <c r="Q16" s="12">
        <f t="shared" si="3"/>
        <v>14.5</v>
      </c>
    </row>
    <row r="17" spans="1:17" s="2" customFormat="1" ht="18" customHeight="1" x14ac:dyDescent="0.25">
      <c r="A17" s="5" t="s">
        <v>41</v>
      </c>
      <c r="B17" s="1" t="str">
        <f>'K12'!B96</f>
        <v>12A6</v>
      </c>
      <c r="C17" s="10" t="str">
        <f>'K12'!C96</f>
        <v>Phạm Thị Huyền</v>
      </c>
      <c r="D17" s="1">
        <f>'K12'!D96</f>
        <v>5</v>
      </c>
      <c r="E17" s="1">
        <f>'K12'!E96</f>
        <v>3</v>
      </c>
      <c r="F17" s="1">
        <f>'K12'!F96</f>
        <v>6.75</v>
      </c>
      <c r="G17" s="1"/>
      <c r="H17" s="1"/>
      <c r="I17" s="1"/>
      <c r="J17" s="1">
        <f>'K12'!J96</f>
        <v>5</v>
      </c>
      <c r="K17" s="1">
        <f>'K12'!K96</f>
        <v>6.25</v>
      </c>
      <c r="L17" s="1">
        <f>'K12'!L96</f>
        <v>5.5</v>
      </c>
      <c r="M17" s="12"/>
      <c r="N17" s="12"/>
      <c r="O17" s="12">
        <f t="shared" si="2"/>
        <v>14.75</v>
      </c>
      <c r="P17" s="12"/>
      <c r="Q17" s="12">
        <f t="shared" si="3"/>
        <v>18</v>
      </c>
    </row>
    <row r="18" spans="1:17" s="2" customFormat="1" ht="18" customHeight="1" x14ac:dyDescent="0.25">
      <c r="A18" s="5" t="s">
        <v>43</v>
      </c>
      <c r="B18" s="1" t="str">
        <f>'K12'!B97</f>
        <v>12A6</v>
      </c>
      <c r="C18" s="10" t="str">
        <f>'K12'!C97</f>
        <v>Lê Thị Thu Huyền</v>
      </c>
      <c r="D18" s="1">
        <f>'K12'!D97</f>
        <v>4</v>
      </c>
      <c r="E18" s="1">
        <f>'K12'!E97</f>
        <v>3.2</v>
      </c>
      <c r="F18" s="1">
        <f>'K12'!F97</f>
        <v>7</v>
      </c>
      <c r="G18" s="1"/>
      <c r="H18" s="1"/>
      <c r="I18" s="1"/>
      <c r="J18" s="1">
        <f>'K12'!J97</f>
        <v>4.25</v>
      </c>
      <c r="K18" s="1">
        <f>'K12'!K97</f>
        <v>7.5</v>
      </c>
      <c r="L18" s="1">
        <f>'K12'!L97</f>
        <v>4.25</v>
      </c>
      <c r="M18" s="12"/>
      <c r="N18" s="12"/>
      <c r="O18" s="12">
        <f t="shared" si="2"/>
        <v>14.2</v>
      </c>
      <c r="P18" s="12"/>
      <c r="Q18" s="12">
        <f t="shared" si="3"/>
        <v>18.75</v>
      </c>
    </row>
    <row r="19" spans="1:17" s="2" customFormat="1" ht="18" customHeight="1" x14ac:dyDescent="0.25">
      <c r="A19" s="5" t="s">
        <v>45</v>
      </c>
      <c r="B19" s="1" t="str">
        <f>'K12'!B98</f>
        <v>12A6</v>
      </c>
      <c r="C19" s="10" t="str">
        <f>'K12'!C98</f>
        <v>Vũ Tuấn Khang</v>
      </c>
      <c r="D19" s="1">
        <f>'K12'!D98</f>
        <v>4</v>
      </c>
      <c r="E19" s="1">
        <f>'K12'!E98</f>
        <v>3.2</v>
      </c>
      <c r="F19" s="1">
        <f>'K12'!F98</f>
        <v>5.25</v>
      </c>
      <c r="G19" s="1"/>
      <c r="H19" s="1"/>
      <c r="I19" s="1"/>
      <c r="J19" s="1">
        <f>'K12'!J98</f>
        <v>4.25</v>
      </c>
      <c r="K19" s="1">
        <f>'K12'!K98</f>
        <v>6</v>
      </c>
      <c r="L19" s="1">
        <f>'K12'!L98</f>
        <v>4</v>
      </c>
      <c r="M19" s="12"/>
      <c r="N19" s="12"/>
      <c r="O19" s="12">
        <f t="shared" si="2"/>
        <v>12.45</v>
      </c>
      <c r="P19" s="12"/>
      <c r="Q19" s="12">
        <f t="shared" si="3"/>
        <v>15.5</v>
      </c>
    </row>
    <row r="20" spans="1:17" s="2" customFormat="1" ht="18" customHeight="1" x14ac:dyDescent="0.25">
      <c r="A20" s="5" t="s">
        <v>47</v>
      </c>
      <c r="B20" s="1" t="str">
        <f>'K12'!B100</f>
        <v>12A6</v>
      </c>
      <c r="C20" s="10" t="str">
        <f>'K12'!C100</f>
        <v>Trần Văn Khánh</v>
      </c>
      <c r="D20" s="1">
        <f>'K12'!D100</f>
        <v>5.2</v>
      </c>
      <c r="E20" s="1">
        <f>'K12'!E100</f>
        <v>4.4000000000000004</v>
      </c>
      <c r="F20" s="1">
        <f>'K12'!F100</f>
        <v>6.5</v>
      </c>
      <c r="G20" s="1"/>
      <c r="H20" s="1"/>
      <c r="I20" s="1"/>
      <c r="J20" s="1">
        <f>'K12'!J100</f>
        <v>3.75</v>
      </c>
      <c r="K20" s="1">
        <f>'K12'!K100</f>
        <v>4.25</v>
      </c>
      <c r="L20" s="1">
        <f>'K12'!L100</f>
        <v>4.75</v>
      </c>
      <c r="M20" s="12"/>
      <c r="N20" s="12"/>
      <c r="O20" s="12">
        <f t="shared" si="2"/>
        <v>16.100000000000001</v>
      </c>
      <c r="P20" s="12"/>
      <c r="Q20" s="12">
        <f t="shared" si="3"/>
        <v>14.5</v>
      </c>
    </row>
    <row r="21" spans="1:17" s="2" customFormat="1" ht="18" customHeight="1" x14ac:dyDescent="0.25">
      <c r="A21" s="5" t="s">
        <v>49</v>
      </c>
      <c r="B21" s="1" t="str">
        <f>'K12'!B113</f>
        <v>12A6</v>
      </c>
      <c r="C21" s="10" t="str">
        <f>'K12'!C113</f>
        <v>Nguyễn Thị Linh</v>
      </c>
      <c r="D21" s="1">
        <f>'K12'!D113</f>
        <v>7</v>
      </c>
      <c r="E21" s="1">
        <f>'K12'!E113</f>
        <v>4.4000000000000004</v>
      </c>
      <c r="F21" s="1">
        <f>'K12'!F113</f>
        <v>7</v>
      </c>
      <c r="G21" s="1"/>
      <c r="H21" s="1"/>
      <c r="I21" s="1"/>
      <c r="J21" s="1">
        <f>'K12'!J113</f>
        <v>4.5</v>
      </c>
      <c r="K21" s="1">
        <f>'K12'!K113</f>
        <v>4.75</v>
      </c>
      <c r="L21" s="1">
        <f>'K12'!L113</f>
        <v>5.25</v>
      </c>
      <c r="M21" s="12"/>
      <c r="N21" s="12"/>
      <c r="O21" s="12">
        <f t="shared" si="2"/>
        <v>18.399999999999999</v>
      </c>
      <c r="P21" s="12"/>
      <c r="Q21" s="12">
        <f t="shared" si="3"/>
        <v>16.25</v>
      </c>
    </row>
    <row r="22" spans="1:17" s="2" customFormat="1" ht="18" customHeight="1" x14ac:dyDescent="0.25">
      <c r="A22" s="5" t="s">
        <v>51</v>
      </c>
      <c r="B22" s="1" t="str">
        <f>'K12'!B122</f>
        <v>12A6</v>
      </c>
      <c r="C22" s="10" t="str">
        <f>'K12'!C122</f>
        <v>Ngô Quang Mạnh</v>
      </c>
      <c r="D22" s="1">
        <f>'K12'!D122</f>
        <v>2.6</v>
      </c>
      <c r="E22" s="1">
        <f>'K12'!E122</f>
        <v>2.4</v>
      </c>
      <c r="F22" s="1">
        <f>'K12'!F122</f>
        <v>5.75</v>
      </c>
      <c r="G22" s="1"/>
      <c r="H22" s="1"/>
      <c r="I22" s="1"/>
      <c r="J22" s="1">
        <f>'K12'!J122</f>
        <v>6.25</v>
      </c>
      <c r="K22" s="1">
        <f>'K12'!K122</f>
        <v>5.5</v>
      </c>
      <c r="L22" s="1">
        <f>'K12'!L122</f>
        <v>5.5</v>
      </c>
      <c r="M22" s="12"/>
      <c r="N22" s="12"/>
      <c r="O22" s="12">
        <f t="shared" si="2"/>
        <v>10.75</v>
      </c>
      <c r="P22" s="12"/>
      <c r="Q22" s="12">
        <f t="shared" si="3"/>
        <v>17.5</v>
      </c>
    </row>
    <row r="23" spans="1:17" s="2" customFormat="1" ht="18" customHeight="1" x14ac:dyDescent="0.25">
      <c r="A23" s="5" t="s">
        <v>53</v>
      </c>
      <c r="B23" s="1" t="str">
        <f>'K12'!B125</f>
        <v>12A6</v>
      </c>
      <c r="C23" s="10" t="str">
        <f>'K12'!C125</f>
        <v>Lê Thị Ngọc Minh</v>
      </c>
      <c r="D23" s="1">
        <f>'K12'!D125</f>
        <v>3.8</v>
      </c>
      <c r="E23" s="1">
        <f>'K12'!E125</f>
        <v>3.8</v>
      </c>
      <c r="F23" s="1">
        <f>'K12'!F125</f>
        <v>6.5</v>
      </c>
      <c r="G23" s="1"/>
      <c r="H23" s="1"/>
      <c r="I23" s="1"/>
      <c r="J23" s="1">
        <f>'K12'!J125</f>
        <v>4.75</v>
      </c>
      <c r="K23" s="1">
        <f>'K12'!K125</f>
        <v>4.25</v>
      </c>
      <c r="L23" s="1">
        <f>'K12'!L125</f>
        <v>4.75</v>
      </c>
      <c r="M23" s="12"/>
      <c r="N23" s="12"/>
      <c r="O23" s="12">
        <f t="shared" si="2"/>
        <v>14.1</v>
      </c>
      <c r="P23" s="12"/>
      <c r="Q23" s="12">
        <f t="shared" si="3"/>
        <v>15.5</v>
      </c>
    </row>
    <row r="24" spans="1:17" s="2" customFormat="1" ht="18" customHeight="1" x14ac:dyDescent="0.25">
      <c r="A24" s="5" t="s">
        <v>54</v>
      </c>
      <c r="B24" s="1" t="str">
        <f>'K12'!B137</f>
        <v>12A6</v>
      </c>
      <c r="C24" s="10" t="str">
        <f>'K12'!C137</f>
        <v>Trần Hồng Ngân</v>
      </c>
      <c r="D24" s="1">
        <f>'K12'!D137</f>
        <v>5.4</v>
      </c>
      <c r="E24" s="1">
        <f>'K12'!E137</f>
        <v>4</v>
      </c>
      <c r="F24" s="1">
        <f>'K12'!F137</f>
        <v>7</v>
      </c>
      <c r="G24" s="1"/>
      <c r="H24" s="1"/>
      <c r="I24" s="1"/>
      <c r="J24" s="1">
        <f>'K12'!J137</f>
        <v>5.25</v>
      </c>
      <c r="K24" s="1">
        <f>'K12'!K137</f>
        <v>5.75</v>
      </c>
      <c r="L24" s="1">
        <f>'K12'!L137</f>
        <v>4</v>
      </c>
      <c r="M24" s="12"/>
      <c r="N24" s="12"/>
      <c r="O24" s="12">
        <f t="shared" ref="O24:O30" si="4">D24+E24+F24</f>
        <v>16.399999999999999</v>
      </c>
      <c r="P24" s="12"/>
      <c r="Q24" s="12">
        <f t="shared" ref="Q24:Q30" si="5">F24+J24+K24</f>
        <v>18</v>
      </c>
    </row>
    <row r="25" spans="1:17" s="2" customFormat="1" ht="18" customHeight="1" x14ac:dyDescent="0.25">
      <c r="A25" s="5" t="s">
        <v>56</v>
      </c>
      <c r="B25" s="1" t="str">
        <f>'K12'!B142</f>
        <v>12A6</v>
      </c>
      <c r="C25" s="10" t="str">
        <f>'K12'!C142</f>
        <v>Lê Thị Ngọc</v>
      </c>
      <c r="D25" s="1">
        <f>'K12'!D142</f>
        <v>4.5999999999999996</v>
      </c>
      <c r="E25" s="1">
        <f>'K12'!E142</f>
        <v>3.8</v>
      </c>
      <c r="F25" s="1">
        <f>'K12'!F142</f>
        <v>6.75</v>
      </c>
      <c r="G25" s="1"/>
      <c r="H25" s="1"/>
      <c r="I25" s="1"/>
      <c r="J25" s="1">
        <f>'K12'!J142</f>
        <v>2.5</v>
      </c>
      <c r="K25" s="1">
        <f>'K12'!K142</f>
        <v>4.75</v>
      </c>
      <c r="L25" s="1">
        <f>'K12'!L142</f>
        <v>3</v>
      </c>
      <c r="M25" s="12"/>
      <c r="N25" s="12"/>
      <c r="O25" s="12">
        <f t="shared" si="4"/>
        <v>15.149999999999999</v>
      </c>
      <c r="P25" s="12"/>
      <c r="Q25" s="12">
        <f t="shared" si="5"/>
        <v>14</v>
      </c>
    </row>
    <row r="26" spans="1:17" s="2" customFormat="1" ht="18" customHeight="1" x14ac:dyDescent="0.25">
      <c r="A26" s="5" t="s">
        <v>58</v>
      </c>
      <c r="B26" s="1" t="str">
        <f>'K12'!B163</f>
        <v>12A6</v>
      </c>
      <c r="C26" s="10" t="str">
        <f>'K12'!C163</f>
        <v>Nguyễn Thị Oanh</v>
      </c>
      <c r="D26" s="1">
        <f>'K12'!D163</f>
        <v>6.2</v>
      </c>
      <c r="E26" s="1">
        <f>'K12'!E163</f>
        <v>4.4000000000000004</v>
      </c>
      <c r="F26" s="1">
        <f>'K12'!F163</f>
        <v>6.25</v>
      </c>
      <c r="G26" s="1"/>
      <c r="H26" s="1"/>
      <c r="I26" s="1"/>
      <c r="J26" s="1">
        <f>'K12'!J163</f>
        <v>7</v>
      </c>
      <c r="K26" s="1">
        <f>'K12'!K163</f>
        <v>5.5</v>
      </c>
      <c r="L26" s="1">
        <f>'K12'!L163</f>
        <v>3</v>
      </c>
      <c r="M26" s="12"/>
      <c r="N26" s="12"/>
      <c r="O26" s="12">
        <f t="shared" si="4"/>
        <v>16.850000000000001</v>
      </c>
      <c r="P26" s="12"/>
      <c r="Q26" s="12">
        <f t="shared" si="5"/>
        <v>18.75</v>
      </c>
    </row>
    <row r="27" spans="1:17" s="2" customFormat="1" ht="18" customHeight="1" x14ac:dyDescent="0.25">
      <c r="A27" s="5" t="s">
        <v>61</v>
      </c>
      <c r="B27" s="1" t="str">
        <f>'K12'!B170</f>
        <v>12A6</v>
      </c>
      <c r="C27" s="10" t="str">
        <f>'K12'!C170</f>
        <v>Mai Thị Phượng</v>
      </c>
      <c r="D27" s="1">
        <f>'K12'!D170</f>
        <v>3</v>
      </c>
      <c r="E27" s="1">
        <f>'K12'!E170</f>
        <v>2.6</v>
      </c>
      <c r="F27" s="1">
        <f>'K12'!F170</f>
        <v>6</v>
      </c>
      <c r="G27" s="1"/>
      <c r="H27" s="1"/>
      <c r="I27" s="1"/>
      <c r="J27" s="1">
        <f>'K12'!J170</f>
        <v>6</v>
      </c>
      <c r="K27" s="1">
        <f>'K12'!K170</f>
        <v>6.5</v>
      </c>
      <c r="L27" s="1">
        <f>'K12'!L170</f>
        <v>4</v>
      </c>
      <c r="M27" s="12"/>
      <c r="N27" s="12"/>
      <c r="O27" s="12">
        <f t="shared" si="4"/>
        <v>11.6</v>
      </c>
      <c r="P27" s="12"/>
      <c r="Q27" s="12">
        <f t="shared" si="5"/>
        <v>18.5</v>
      </c>
    </row>
    <row r="28" spans="1:17" s="2" customFormat="1" ht="18" customHeight="1" x14ac:dyDescent="0.25">
      <c r="A28" s="5" t="s">
        <v>63</v>
      </c>
      <c r="B28" s="1" t="str">
        <f>'K12'!B176</f>
        <v>12A6</v>
      </c>
      <c r="C28" s="10" t="str">
        <f>'K12'!C176</f>
        <v>Đậu Thị Di Quyên</v>
      </c>
      <c r="D28" s="1">
        <f>'K12'!D176</f>
        <v>6.4</v>
      </c>
      <c r="E28" s="1">
        <f>'K12'!E176</f>
        <v>5.8</v>
      </c>
      <c r="F28" s="1">
        <f>'K12'!F176</f>
        <v>6</v>
      </c>
      <c r="G28" s="1"/>
      <c r="H28" s="1"/>
      <c r="I28" s="1"/>
      <c r="J28" s="1">
        <f>'K12'!J176</f>
        <v>5</v>
      </c>
      <c r="K28" s="1">
        <f>'K12'!K176</f>
        <v>5.75</v>
      </c>
      <c r="L28" s="1">
        <f>'K12'!L176</f>
        <v>2.5</v>
      </c>
      <c r="M28" s="12"/>
      <c r="N28" s="12"/>
      <c r="O28" s="12">
        <f t="shared" si="4"/>
        <v>18.2</v>
      </c>
      <c r="P28" s="12"/>
      <c r="Q28" s="12">
        <f t="shared" si="5"/>
        <v>16.75</v>
      </c>
    </row>
    <row r="29" spans="1:17" s="2" customFormat="1" ht="18" customHeight="1" x14ac:dyDescent="0.25">
      <c r="A29" s="5" t="s">
        <v>65</v>
      </c>
      <c r="B29" s="1" t="str">
        <f>'K12'!B187</f>
        <v>12A6</v>
      </c>
      <c r="C29" s="10" t="str">
        <f>'K12'!C187</f>
        <v>Nguyễn Thị Khả Tâm</v>
      </c>
      <c r="D29" s="1">
        <f>'K12'!D187</f>
        <v>5.4</v>
      </c>
      <c r="E29" s="1">
        <f>'K12'!E187</f>
        <v>4.8</v>
      </c>
      <c r="F29" s="1">
        <f>'K12'!F187</f>
        <v>5.25</v>
      </c>
      <c r="G29" s="1"/>
      <c r="H29" s="1"/>
      <c r="I29" s="1"/>
      <c r="J29" s="1">
        <f>'K12'!J187</f>
        <v>4.75</v>
      </c>
      <c r="K29" s="1">
        <f>'K12'!K187</f>
        <v>6</v>
      </c>
      <c r="L29" s="1">
        <f>'K12'!L187</f>
        <v>5</v>
      </c>
      <c r="M29" s="12"/>
      <c r="N29" s="12"/>
      <c r="O29" s="12">
        <f t="shared" si="4"/>
        <v>15.45</v>
      </c>
      <c r="P29" s="12"/>
      <c r="Q29" s="12">
        <f t="shared" si="5"/>
        <v>16</v>
      </c>
    </row>
    <row r="30" spans="1:17" s="2" customFormat="1" ht="18" customHeight="1" x14ac:dyDescent="0.25">
      <c r="A30" s="5" t="s">
        <v>67</v>
      </c>
      <c r="B30" s="1" t="str">
        <f>'K12'!B188</f>
        <v>12A6</v>
      </c>
      <c r="C30" s="10" t="str">
        <f>'K12'!C188</f>
        <v>Hồ Thị Mỹ Tâm</v>
      </c>
      <c r="D30" s="1">
        <f>'K12'!D188</f>
        <v>5</v>
      </c>
      <c r="E30" s="1">
        <f>'K12'!E188</f>
        <v>5</v>
      </c>
      <c r="F30" s="1">
        <f>'K12'!F188</f>
        <v>5.5</v>
      </c>
      <c r="G30" s="1"/>
      <c r="H30" s="1"/>
      <c r="I30" s="1"/>
      <c r="J30" s="1">
        <f>'K12'!J188</f>
        <v>5.25</v>
      </c>
      <c r="K30" s="1">
        <f>'K12'!K188</f>
        <v>5.75</v>
      </c>
      <c r="L30" s="1">
        <f>'K12'!L188</f>
        <v>4</v>
      </c>
      <c r="M30" s="12"/>
      <c r="N30" s="12"/>
      <c r="O30" s="12">
        <f t="shared" si="4"/>
        <v>15.5</v>
      </c>
      <c r="P30" s="12"/>
      <c r="Q30" s="12">
        <f t="shared" si="5"/>
        <v>16.5</v>
      </c>
    </row>
    <row r="31" spans="1:17" s="2" customFormat="1" ht="18" customHeight="1" x14ac:dyDescent="0.25">
      <c r="A31" s="5" t="s">
        <v>69</v>
      </c>
      <c r="B31" s="1" t="str">
        <f>'K12'!B199</f>
        <v>12A6</v>
      </c>
      <c r="C31" s="10" t="str">
        <f>'K12'!C199</f>
        <v>Hồ Thị Thịnh</v>
      </c>
      <c r="D31" s="1">
        <f>'K12'!D199</f>
        <v>4.8</v>
      </c>
      <c r="E31" s="1">
        <f>'K12'!E199</f>
        <v>3.8</v>
      </c>
      <c r="F31" s="1">
        <f>'K12'!F199</f>
        <v>6.5</v>
      </c>
      <c r="G31" s="1"/>
      <c r="H31" s="1"/>
      <c r="I31" s="1"/>
      <c r="J31" s="1">
        <f>'K12'!J199</f>
        <v>3.5</v>
      </c>
      <c r="K31" s="1">
        <f>'K12'!K199</f>
        <v>5.25</v>
      </c>
      <c r="L31" s="1">
        <f>'K12'!L199</f>
        <v>3.5</v>
      </c>
      <c r="M31" s="12"/>
      <c r="N31" s="12"/>
      <c r="O31" s="12">
        <f t="shared" ref="O31:O39" si="6">D31+E31+F31</f>
        <v>15.1</v>
      </c>
      <c r="P31" s="12"/>
      <c r="Q31" s="12">
        <f t="shared" ref="Q31:Q39" si="7">F31+J31+K31</f>
        <v>15.25</v>
      </c>
    </row>
    <row r="32" spans="1:17" s="2" customFormat="1" ht="18" customHeight="1" x14ac:dyDescent="0.25">
      <c r="A32" s="5" t="s">
        <v>71</v>
      </c>
      <c r="B32" s="1" t="str">
        <f>'K12'!B200</f>
        <v>12A6</v>
      </c>
      <c r="C32" s="10" t="str">
        <f>'K12'!C200</f>
        <v>Đỗ Văn Thoại</v>
      </c>
      <c r="D32" s="1">
        <f>'K12'!D200</f>
        <v>4.4000000000000004</v>
      </c>
      <c r="E32" s="1">
        <f>'K12'!E200</f>
        <v>3.4</v>
      </c>
      <c r="F32" s="1">
        <f>'K12'!F200</f>
        <v>4</v>
      </c>
      <c r="G32" s="1"/>
      <c r="H32" s="1"/>
      <c r="I32" s="1"/>
      <c r="J32" s="1">
        <f>'K12'!J200</f>
        <v>3</v>
      </c>
      <c r="K32" s="1">
        <f>'K12'!K200</f>
        <v>5.5</v>
      </c>
      <c r="L32" s="1">
        <f>'K12'!L200</f>
        <v>4.5</v>
      </c>
      <c r="M32" s="12"/>
      <c r="N32" s="12"/>
      <c r="O32" s="12">
        <f t="shared" si="6"/>
        <v>11.8</v>
      </c>
      <c r="P32" s="12"/>
      <c r="Q32" s="12">
        <f t="shared" si="7"/>
        <v>12.5</v>
      </c>
    </row>
    <row r="33" spans="1:17" s="2" customFormat="1" ht="18" customHeight="1" x14ac:dyDescent="0.25">
      <c r="A33" s="5" t="s">
        <v>73</v>
      </c>
      <c r="B33" s="1" t="str">
        <f>'K12'!B205</f>
        <v>12A6</v>
      </c>
      <c r="C33" s="10" t="str">
        <f>'K12'!C205</f>
        <v>Trần Thị Minh Thư</v>
      </c>
      <c r="D33" s="1">
        <f>'K12'!D205</f>
        <v>5.6</v>
      </c>
      <c r="E33" s="1">
        <f>'K12'!E205</f>
        <v>3.8</v>
      </c>
      <c r="F33" s="1">
        <f>'K12'!F205</f>
        <v>6</v>
      </c>
      <c r="G33" s="1"/>
      <c r="H33" s="1"/>
      <c r="I33" s="1"/>
      <c r="J33" s="1">
        <f>'K12'!J205</f>
        <v>4.25</v>
      </c>
      <c r="K33" s="1">
        <f>'K12'!K205</f>
        <v>5.75</v>
      </c>
      <c r="L33" s="1">
        <f>'K12'!L205</f>
        <v>4.75</v>
      </c>
      <c r="M33" s="12"/>
      <c r="N33" s="12"/>
      <c r="O33" s="12">
        <f t="shared" si="6"/>
        <v>15.399999999999999</v>
      </c>
      <c r="P33" s="12"/>
      <c r="Q33" s="12">
        <f t="shared" si="7"/>
        <v>16</v>
      </c>
    </row>
    <row r="34" spans="1:17" s="2" customFormat="1" ht="18" customHeight="1" x14ac:dyDescent="0.25">
      <c r="A34" s="5" t="s">
        <v>75</v>
      </c>
      <c r="B34" s="1" t="str">
        <f>'K12'!B210</f>
        <v>12A6</v>
      </c>
      <c r="C34" s="10" t="str">
        <f>'K12'!C210</f>
        <v>Đồng Văn Tới</v>
      </c>
      <c r="D34" s="1">
        <f>'K12'!D210</f>
        <v>4</v>
      </c>
      <c r="E34" s="1">
        <f>'K12'!E210</f>
        <v>5.4</v>
      </c>
      <c r="F34" s="1">
        <f>'K12'!F210</f>
        <v>6</v>
      </c>
      <c r="G34" s="1"/>
      <c r="H34" s="1"/>
      <c r="I34" s="1"/>
      <c r="J34" s="1">
        <f>'K12'!J210</f>
        <v>5</v>
      </c>
      <c r="K34" s="1">
        <f>'K12'!K210</f>
        <v>5.5</v>
      </c>
      <c r="L34" s="1">
        <f>'K12'!L210</f>
        <v>3.75</v>
      </c>
      <c r="M34" s="12"/>
      <c r="N34" s="12"/>
      <c r="O34" s="12">
        <f t="shared" si="6"/>
        <v>15.4</v>
      </c>
      <c r="P34" s="12"/>
      <c r="Q34" s="12">
        <f t="shared" si="7"/>
        <v>16.5</v>
      </c>
    </row>
    <row r="35" spans="1:17" s="2" customFormat="1" ht="18" customHeight="1" x14ac:dyDescent="0.25">
      <c r="A35" s="5" t="s">
        <v>77</v>
      </c>
      <c r="B35" s="1" t="str">
        <f>'K12'!B216</f>
        <v>12A6</v>
      </c>
      <c r="C35" s="10" t="str">
        <f>'K12'!C216</f>
        <v>Nguyễn Vũ Trường</v>
      </c>
      <c r="D35" s="1">
        <f>'K12'!D216</f>
        <v>6.8</v>
      </c>
      <c r="E35" s="1">
        <f>'K12'!E216</f>
        <v>4.2</v>
      </c>
      <c r="F35" s="1">
        <f>'K12'!F216</f>
        <v>5.5</v>
      </c>
      <c r="G35" s="1"/>
      <c r="H35" s="1"/>
      <c r="I35" s="1"/>
      <c r="J35" s="1">
        <f>'K12'!J216</f>
        <v>5.75</v>
      </c>
      <c r="K35" s="1">
        <f>'K12'!K216</f>
        <v>6.25</v>
      </c>
      <c r="L35" s="1">
        <f>'K12'!L216</f>
        <v>7</v>
      </c>
      <c r="M35" s="12"/>
      <c r="N35" s="12"/>
      <c r="O35" s="12">
        <f t="shared" si="6"/>
        <v>16.5</v>
      </c>
      <c r="P35" s="12"/>
      <c r="Q35" s="12">
        <f t="shared" si="7"/>
        <v>17.5</v>
      </c>
    </row>
    <row r="36" spans="1:17" s="2" customFormat="1" ht="18" customHeight="1" x14ac:dyDescent="0.25">
      <c r="A36" s="5" t="s">
        <v>79</v>
      </c>
      <c r="B36" s="1" t="str">
        <f>'K12'!B217</f>
        <v>12A6</v>
      </c>
      <c r="C36" s="10" t="str">
        <f>'K12'!C217</f>
        <v>Bùi Xuân Trường</v>
      </c>
      <c r="D36" s="1">
        <f>'K12'!D217</f>
        <v>3.2</v>
      </c>
      <c r="E36" s="1">
        <f>'K12'!E217</f>
        <v>3.8</v>
      </c>
      <c r="F36" s="1">
        <f>'K12'!F217</f>
        <v>6.5</v>
      </c>
      <c r="G36" s="1"/>
      <c r="H36" s="1"/>
      <c r="I36" s="1"/>
      <c r="J36" s="1">
        <f>'K12'!J217</f>
        <v>5.25</v>
      </c>
      <c r="K36" s="1">
        <f>'K12'!K217</f>
        <v>4.75</v>
      </c>
      <c r="L36" s="1">
        <f>'K12'!L217</f>
        <v>6.25</v>
      </c>
      <c r="M36" s="12"/>
      <c r="N36" s="12"/>
      <c r="O36" s="12">
        <f t="shared" si="6"/>
        <v>13.5</v>
      </c>
      <c r="P36" s="12"/>
      <c r="Q36" s="12">
        <f t="shared" si="7"/>
        <v>16.5</v>
      </c>
    </row>
    <row r="37" spans="1:17" s="2" customFormat="1" ht="18" customHeight="1" x14ac:dyDescent="0.25">
      <c r="A37" s="5" t="s">
        <v>81</v>
      </c>
      <c r="B37" s="1" t="str">
        <f>'K12'!B221</f>
        <v>12A6</v>
      </c>
      <c r="C37" s="10" t="str">
        <f>'K12'!C221</f>
        <v>Hồ Thị Hồng Tươi</v>
      </c>
      <c r="D37" s="1">
        <f>'K12'!D221</f>
        <v>5.6</v>
      </c>
      <c r="E37" s="1">
        <f>'K12'!E221</f>
        <v>3.8</v>
      </c>
      <c r="F37" s="1">
        <f>'K12'!F221</f>
        <v>6</v>
      </c>
      <c r="G37" s="1"/>
      <c r="H37" s="1"/>
      <c r="I37" s="1"/>
      <c r="J37" s="1">
        <f>'K12'!J221</f>
        <v>4.5</v>
      </c>
      <c r="K37" s="1">
        <f>'K12'!K221</f>
        <v>5.25</v>
      </c>
      <c r="L37" s="1">
        <f>'K12'!L221</f>
        <v>4.25</v>
      </c>
      <c r="M37" s="12"/>
      <c r="N37" s="12"/>
      <c r="O37" s="12">
        <f t="shared" si="6"/>
        <v>15.399999999999999</v>
      </c>
      <c r="P37" s="12"/>
      <c r="Q37" s="12">
        <f t="shared" si="7"/>
        <v>15.75</v>
      </c>
    </row>
    <row r="38" spans="1:17" s="2" customFormat="1" ht="18" customHeight="1" x14ac:dyDescent="0.25">
      <c r="A38" s="5" t="s">
        <v>83</v>
      </c>
      <c r="B38" s="1" t="str">
        <f>'K12'!B225</f>
        <v>12A6</v>
      </c>
      <c r="C38" s="10" t="str">
        <f>'K12'!C225</f>
        <v>Hoàng Thị Vân</v>
      </c>
      <c r="D38" s="1">
        <f>'K12'!D225</f>
        <v>6</v>
      </c>
      <c r="E38" s="1">
        <f>'K12'!E225</f>
        <v>4</v>
      </c>
      <c r="F38" s="1">
        <f>'K12'!F225</f>
        <v>5.5</v>
      </c>
      <c r="G38" s="1"/>
      <c r="H38" s="1"/>
      <c r="I38" s="1"/>
      <c r="J38" s="1">
        <f>'K12'!J225</f>
        <v>7</v>
      </c>
      <c r="K38" s="1">
        <f>'K12'!K225</f>
        <v>5.5</v>
      </c>
      <c r="L38" s="1">
        <f>'K12'!L225</f>
        <v>5</v>
      </c>
      <c r="M38" s="12"/>
      <c r="N38" s="12"/>
      <c r="O38" s="12">
        <f t="shared" si="6"/>
        <v>15.5</v>
      </c>
      <c r="P38" s="12"/>
      <c r="Q38" s="12">
        <f t="shared" si="7"/>
        <v>18</v>
      </c>
    </row>
    <row r="39" spans="1:17" s="2" customFormat="1" ht="18" customHeight="1" x14ac:dyDescent="0.25">
      <c r="A39" s="5" t="s">
        <v>85</v>
      </c>
      <c r="B39" s="1" t="str">
        <f>'K12'!B226</f>
        <v>12A6</v>
      </c>
      <c r="C39" s="10" t="str">
        <f>'K12'!C226</f>
        <v>Mai Văn Việt</v>
      </c>
      <c r="D39" s="1">
        <f>'K12'!D226</f>
        <v>6.2</v>
      </c>
      <c r="E39" s="1">
        <f>'K12'!E226</f>
        <v>5.2</v>
      </c>
      <c r="F39" s="1">
        <f>'K12'!F226</f>
        <v>6</v>
      </c>
      <c r="G39" s="1"/>
      <c r="H39" s="1"/>
      <c r="I39" s="1"/>
      <c r="J39" s="1">
        <f>'K12'!J226</f>
        <v>7.75</v>
      </c>
      <c r="K39" s="1">
        <f>'K12'!K226</f>
        <v>7.75</v>
      </c>
      <c r="L39" s="1">
        <f>'K12'!L226</f>
        <v>6.5</v>
      </c>
      <c r="M39" s="12"/>
      <c r="N39" s="12"/>
      <c r="O39" s="12">
        <f t="shared" si="6"/>
        <v>17.399999999999999</v>
      </c>
      <c r="P39" s="12"/>
      <c r="Q39" s="12">
        <f t="shared" si="7"/>
        <v>21.5</v>
      </c>
    </row>
    <row r="40" spans="1:17" s="2" customFormat="1" ht="18" customHeight="1" x14ac:dyDescent="0.25">
      <c r="A40" s="5" t="s">
        <v>87</v>
      </c>
      <c r="B40" s="1" t="str">
        <f>'K12'!B229</f>
        <v>12A6</v>
      </c>
      <c r="C40" s="25" t="str">
        <f>'K12'!C229</f>
        <v>Nguyễn Văn Vũ</v>
      </c>
      <c r="D40" s="1">
        <f>'K12'!D229</f>
        <v>5.2</v>
      </c>
      <c r="E40" s="1">
        <f>'K12'!E229</f>
        <v>4.4000000000000004</v>
      </c>
      <c r="F40" s="1">
        <f>'K12'!F229</f>
        <v>1</v>
      </c>
      <c r="G40" s="1">
        <f>'K12'!G229</f>
        <v>0</v>
      </c>
      <c r="H40" s="1">
        <f>'K12'!H229</f>
        <v>0</v>
      </c>
      <c r="I40" s="1">
        <f>'K12'!I229</f>
        <v>0</v>
      </c>
      <c r="J40" s="1">
        <f>'K12'!J229</f>
        <v>5</v>
      </c>
      <c r="K40" s="1">
        <f>'K12'!K229</f>
        <v>6.25</v>
      </c>
      <c r="L40" s="1">
        <f>'K12'!L229</f>
        <v>5.75</v>
      </c>
      <c r="M40" s="1">
        <f>'K12'!M232</f>
        <v>0</v>
      </c>
      <c r="N40" s="1">
        <f>'K12'!N232</f>
        <v>0</v>
      </c>
      <c r="O40" s="12">
        <f t="shared" ref="O40" si="8">D40+E40+F40</f>
        <v>10.600000000000001</v>
      </c>
      <c r="P40" s="12"/>
      <c r="Q40" s="12">
        <f t="shared" ref="Q40" si="9">F40+J40+K40</f>
        <v>12.25</v>
      </c>
    </row>
    <row r="41" spans="1:17" s="2" customFormat="1" ht="18" customHeight="1" x14ac:dyDescent="0.25">
      <c r="A41" s="47" t="s">
        <v>484</v>
      </c>
      <c r="B41" s="47"/>
      <c r="C41" s="47"/>
      <c r="D41" s="18">
        <f>AVERAGE(D4:D39)</f>
        <v>5.1055555555555552</v>
      </c>
      <c r="E41" s="18">
        <f>AVERAGE(E4:E39)</f>
        <v>4.094444444444445</v>
      </c>
      <c r="F41" s="18">
        <f>AVERAGE(F4:F39)</f>
        <v>6.0347222222222223</v>
      </c>
      <c r="G41" s="18"/>
      <c r="H41" s="18"/>
      <c r="I41" s="18"/>
      <c r="J41" s="18">
        <f>AVERAGE(J4:J39)</f>
        <v>4.979166666666667</v>
      </c>
      <c r="K41" s="18">
        <f>AVERAGE(K4:K39)</f>
        <v>5.479166666666667</v>
      </c>
      <c r="L41" s="18">
        <f>AVERAGE(L4:L39)</f>
        <v>4.541666666666667</v>
      </c>
    </row>
    <row r="42" spans="1:17" ht="15.75" x14ac:dyDescent="0.25">
      <c r="A42" s="47" t="s">
        <v>485</v>
      </c>
      <c r="B42" s="47"/>
      <c r="C42" s="47"/>
      <c r="D42" s="16">
        <f>SUM(D4:D39)</f>
        <v>183.79999999999998</v>
      </c>
      <c r="E42" s="16">
        <f>SUM(E4:E39)</f>
        <v>147.4</v>
      </c>
      <c r="F42" s="16">
        <f>SUM(F4:F39)</f>
        <v>217.25</v>
      </c>
      <c r="G42" s="16"/>
      <c r="H42" s="16"/>
      <c r="I42" s="16"/>
      <c r="J42" s="16">
        <f>SUM(J4:J39)</f>
        <v>179.25</v>
      </c>
      <c r="K42" s="16">
        <f>SUM(K4:K39)</f>
        <v>197.25</v>
      </c>
      <c r="L42" s="16">
        <f>SUM(L4:L39)</f>
        <v>163.5</v>
      </c>
    </row>
    <row r="44" spans="1:17" ht="15.75" x14ac:dyDescent="0.25">
      <c r="B44" s="48"/>
      <c r="C44" s="48"/>
      <c r="D44" s="19" t="s">
        <v>470</v>
      </c>
      <c r="E44" s="19" t="s">
        <v>472</v>
      </c>
      <c r="F44" s="19" t="s">
        <v>471</v>
      </c>
      <c r="G44" s="19" t="s">
        <v>473</v>
      </c>
      <c r="H44" s="19" t="s">
        <v>474</v>
      </c>
      <c r="I44" s="19" t="s">
        <v>475</v>
      </c>
      <c r="J44" s="19" t="s">
        <v>476</v>
      </c>
      <c r="K44" s="19" t="s">
        <v>477</v>
      </c>
      <c r="L44" s="19" t="s">
        <v>9</v>
      </c>
    </row>
    <row r="45" spans="1:17" ht="15.75" x14ac:dyDescent="0.25">
      <c r="B45" s="49" t="s">
        <v>478</v>
      </c>
      <c r="C45" s="50"/>
      <c r="D45" s="20">
        <f>COUNTIF(D4:D40,"&lt;=1")</f>
        <v>0</v>
      </c>
      <c r="E45" s="20">
        <f t="shared" ref="E45:L45" si="10">COUNTIF(E4:E40,"&lt;=1")</f>
        <v>0</v>
      </c>
      <c r="F45" s="20">
        <f t="shared" si="10"/>
        <v>1</v>
      </c>
      <c r="G45" s="20">
        <f t="shared" si="10"/>
        <v>1</v>
      </c>
      <c r="H45" s="20">
        <f t="shared" si="10"/>
        <v>1</v>
      </c>
      <c r="I45" s="20">
        <f t="shared" si="10"/>
        <v>1</v>
      </c>
      <c r="J45" s="20">
        <f t="shared" si="10"/>
        <v>0</v>
      </c>
      <c r="K45" s="20">
        <f t="shared" si="10"/>
        <v>0</v>
      </c>
      <c r="L45" s="20">
        <f t="shared" si="10"/>
        <v>0</v>
      </c>
    </row>
    <row r="46" spans="1:17" ht="15.75" x14ac:dyDescent="0.25">
      <c r="B46" s="43" t="s">
        <v>479</v>
      </c>
      <c r="C46" s="44"/>
      <c r="D46" s="20" t="str">
        <f>TEXT(COUNTIF(D4:D40,"&lt;5")-D45,"#0")</f>
        <v>13</v>
      </c>
      <c r="E46" s="20" t="str">
        <f t="shared" ref="E46:L46" si="11">TEXT(COUNTIF(E4:E40,"&lt;5")-E45,"#0")</f>
        <v>29</v>
      </c>
      <c r="F46" s="20" t="str">
        <f t="shared" si="11"/>
        <v>2</v>
      </c>
      <c r="G46" s="20" t="str">
        <f t="shared" si="11"/>
        <v>0</v>
      </c>
      <c r="H46" s="20" t="str">
        <f t="shared" si="11"/>
        <v>0</v>
      </c>
      <c r="I46" s="20" t="str">
        <f t="shared" si="11"/>
        <v>0</v>
      </c>
      <c r="J46" s="20" t="str">
        <f t="shared" si="11"/>
        <v>18</v>
      </c>
      <c r="K46" s="20" t="str">
        <f t="shared" si="11"/>
        <v>11</v>
      </c>
      <c r="L46" s="20" t="str">
        <f t="shared" si="11"/>
        <v>23</v>
      </c>
    </row>
    <row r="47" spans="1:17" ht="15.75" x14ac:dyDescent="0.25">
      <c r="B47" s="43" t="s">
        <v>480</v>
      </c>
      <c r="C47" s="44"/>
      <c r="D47" s="20" t="str">
        <f>TEXT(COUNTIF(D4:D40,"&lt;7")-D45-D46,"#0")</f>
        <v>23</v>
      </c>
      <c r="E47" s="20" t="str">
        <f t="shared" ref="E47:L47" si="12">TEXT(COUNTIF(E4:E40,"&lt;7")-E45-E46,"#0")</f>
        <v>8</v>
      </c>
      <c r="F47" s="20" t="str">
        <f t="shared" si="12"/>
        <v>30</v>
      </c>
      <c r="G47" s="20" t="str">
        <f t="shared" si="12"/>
        <v>0</v>
      </c>
      <c r="H47" s="20" t="str">
        <f t="shared" si="12"/>
        <v>0</v>
      </c>
      <c r="I47" s="20" t="str">
        <f t="shared" si="12"/>
        <v>0</v>
      </c>
      <c r="J47" s="20" t="str">
        <f t="shared" si="12"/>
        <v>15</v>
      </c>
      <c r="K47" s="20" t="str">
        <f t="shared" si="12"/>
        <v>24</v>
      </c>
      <c r="L47" s="20" t="str">
        <f t="shared" si="12"/>
        <v>13</v>
      </c>
    </row>
    <row r="48" spans="1:17" ht="15.75" x14ac:dyDescent="0.25">
      <c r="B48" s="43" t="s">
        <v>481</v>
      </c>
      <c r="C48" s="44"/>
      <c r="D48" s="20" t="str">
        <f>TEXT(COUNTIF(D4:D40,"&lt;9")-D45-D46-D47,"#0")</f>
        <v>1</v>
      </c>
      <c r="E48" s="20" t="str">
        <f t="shared" ref="E48:L48" si="13">TEXT(COUNTIF(E4:E40,"&lt;9")-E45-E46-E47,"#0")</f>
        <v>0</v>
      </c>
      <c r="F48" s="20" t="str">
        <f t="shared" si="13"/>
        <v>4</v>
      </c>
      <c r="G48" s="20" t="str">
        <f t="shared" si="13"/>
        <v>0</v>
      </c>
      <c r="H48" s="20" t="str">
        <f t="shared" si="13"/>
        <v>0</v>
      </c>
      <c r="I48" s="20" t="str">
        <f t="shared" si="13"/>
        <v>0</v>
      </c>
      <c r="J48" s="20" t="str">
        <f t="shared" si="13"/>
        <v>4</v>
      </c>
      <c r="K48" s="20" t="str">
        <f t="shared" si="13"/>
        <v>2</v>
      </c>
      <c r="L48" s="20" t="str">
        <f t="shared" si="13"/>
        <v>1</v>
      </c>
    </row>
    <row r="49" spans="2:12" ht="15.75" x14ac:dyDescent="0.25">
      <c r="B49" s="43" t="s">
        <v>482</v>
      </c>
      <c r="C49" s="44"/>
      <c r="D49" s="20" t="str">
        <f>TEXT(COUNTIF(D4:D40,"&gt;=9"),"#0")</f>
        <v>0</v>
      </c>
      <c r="E49" s="20" t="str">
        <f t="shared" ref="E49:L49" si="14">TEXT(COUNTIF(E4:E40,"&gt;=9"),"#0")</f>
        <v>0</v>
      </c>
      <c r="F49" s="20" t="str">
        <f t="shared" si="14"/>
        <v>0</v>
      </c>
      <c r="G49" s="20" t="str">
        <f t="shared" si="14"/>
        <v>0</v>
      </c>
      <c r="H49" s="20" t="str">
        <f t="shared" si="14"/>
        <v>0</v>
      </c>
      <c r="I49" s="20" t="str">
        <f t="shared" si="14"/>
        <v>0</v>
      </c>
      <c r="J49" s="20" t="str">
        <f t="shared" si="14"/>
        <v>0</v>
      </c>
      <c r="K49" s="20" t="str">
        <f t="shared" si="14"/>
        <v>0</v>
      </c>
      <c r="L49" s="20" t="str">
        <f t="shared" si="14"/>
        <v>0</v>
      </c>
    </row>
    <row r="50" spans="2:12" ht="15.75" x14ac:dyDescent="0.25">
      <c r="B50" s="45" t="s">
        <v>483</v>
      </c>
      <c r="C50" s="46"/>
      <c r="D50" s="21">
        <f>D45+D46+D47+D48+D49</f>
        <v>37</v>
      </c>
      <c r="E50" s="21">
        <f>E45+E46+E47+E48+E49</f>
        <v>37</v>
      </c>
      <c r="F50" s="21">
        <f>F45+F46+F47+F48+F49</f>
        <v>37</v>
      </c>
      <c r="G50" s="21">
        <f t="shared" ref="G50:L50" si="15">G45+G46+G47+G48+G49</f>
        <v>1</v>
      </c>
      <c r="H50" s="21">
        <f t="shared" si="15"/>
        <v>1</v>
      </c>
      <c r="I50" s="21">
        <f t="shared" si="15"/>
        <v>1</v>
      </c>
      <c r="J50" s="21">
        <f t="shared" si="15"/>
        <v>37</v>
      </c>
      <c r="K50" s="21">
        <f t="shared" si="15"/>
        <v>37</v>
      </c>
      <c r="L50" s="21">
        <f t="shared" si="15"/>
        <v>37</v>
      </c>
    </row>
  </sheetData>
  <autoFilter ref="A3:Q42" xr:uid="{00000000-0009-0000-0000-000006000000}"/>
  <mergeCells count="9">
    <mergeCell ref="B48:C48"/>
    <mergeCell ref="B49:C49"/>
    <mergeCell ref="B50:C50"/>
    <mergeCell ref="A41:C41"/>
    <mergeCell ref="A42:C42"/>
    <mergeCell ref="B44:C44"/>
    <mergeCell ref="B45:C45"/>
    <mergeCell ref="B46:C46"/>
    <mergeCell ref="B47:C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K12</vt:lpstr>
      <vt:lpstr>A1</vt:lpstr>
      <vt:lpstr>A2</vt:lpstr>
      <vt:lpstr>A3</vt:lpstr>
      <vt:lpstr>A4</vt:lpstr>
      <vt:lpstr>A5</vt:lpstr>
      <vt:lpstr>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2024-04-30T04:34:22Z</dcterms:modified>
</cp:coreProperties>
</file>